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56" windowHeight="7776" tabRatio="790" firstSheet="3" activeTab="5"/>
  </bookViews>
  <sheets>
    <sheet name="прил. 1 ГАДБ" sheetId="1" r:id="rId1"/>
    <sheet name="прил. 2 (дох)" sheetId="2" r:id="rId2"/>
    <sheet name="прил. 3 безвозм" sheetId="3" r:id="rId3"/>
    <sheet name="прил. 4" sheetId="4" r:id="rId4"/>
    <sheet name="прил. 5 (прогр)" sheetId="5" r:id="rId5"/>
    <sheet name="прил.6 (ведом)" sheetId="6" r:id="rId6"/>
    <sheet name="прил.7 (источн)" sheetId="7" r:id="rId7"/>
    <sheet name="прил.8 межбюдж" sheetId="8" r:id="rId8"/>
    <sheet name="прил.9 мун.заим." sheetId="9" r:id="rId9"/>
    <sheet name="прил.10 гар.вал.РФ" sheetId="10" r:id="rId10"/>
    <sheet name="прил.11 внеш.заим." sheetId="11" r:id="rId11"/>
    <sheet name="прил.12 гар.ин.вал" sheetId="12" r:id="rId12"/>
  </sheets>
  <definedNames>
    <definedName name="Excel_BuiltIn__FilterDatabase">'прил.6 (ведом)'!$A$4:$H$184</definedName>
    <definedName name="Excel_BuiltIn__FilterDatabase_1">'прил. 3 безвозм'!$B$1:$B$38</definedName>
    <definedName name="Excel_BuiltIn__FilterDatabase_2">'прил. 1 ГАДБ'!$B$4:$B$81</definedName>
    <definedName name="Excel_BuiltIn_Print_Titles_1">'прил.6 (ведом)'!#REF!</definedName>
    <definedName name="Z_168CADD9_CFDC_4445_BFE6_DAD4B9423C72_.wvu.FilterData">'прил.6 (ведом)'!#REF!</definedName>
    <definedName name="Z_1F25B6A1_C9F7_11D8_A2FD_006098EF8B30_.wvu.FilterData">'прил.6 (ведом)'!#REF!</definedName>
    <definedName name="Z_29D950F2_21ED_48E6_BFC6_87DD89E0125A_.wvu.FilterData">'прил.6 (ведом)'!#REF!</definedName>
    <definedName name="Z_2CA7FCD5_27A5_4474_9D49_7A7E23BD2FF9_.wvu.FilterData">'прил.6 (ведом)'!#REF!</definedName>
    <definedName name="Z_48E28AC5_4E0A_4FBA_AE6D_340F9E8D4B3C_.wvu.FilterData">'прил.6 (ведом)'!#REF!</definedName>
    <definedName name="Z_6398E0F2_3205_40F4_BF0A_C9F4D0DA9A75_.wvu.FilterData">'прил.6 (ведом)'!#REF!</definedName>
    <definedName name="Z_64DF1B77_0EDD_4B56_A91C_5E003BE599EF_.wvu.FilterData">'прил.6 (ведом)'!#REF!</definedName>
    <definedName name="Z_6786C020_BCF1_463A_B3E9_7DE69D46EAB3_.wvu.FilterData">'прил.6 (ведом)'!#REF!</definedName>
    <definedName name="Z_8E2E7D81_C767_11D8_A2FD_006098EF8B30_.wvu.FilterData">'прил.6 (ведом)'!#REF!</definedName>
    <definedName name="Z_97D0CDFA_8A34_4B3C_BA32_D4F0E3218B75_.wvu.FilterData">'прил.6 (ведом)'!#REF!</definedName>
    <definedName name="Z_B246FE0E_E986_4211_B02A_04E4565C0FED_.wvu.Cols">('прил.6 (ведом)'!$A:$A,'прил.6 (ведом)'!#REF!)</definedName>
    <definedName name="Z_B246FE0E_E986_4211_B02A_04E4565C0FED_.wvu.FilterData">'прил.6 (ведом)'!#REF!</definedName>
    <definedName name="Z_B246FE0E_E986_4211_B02A_04E4565C0FED_.wvu.PrintArea">'прил.6 (ведом)'!$B$8:$F$8</definedName>
    <definedName name="Z_B246FE0E_E986_4211_B02A_04E4565C0FED_.wvu.PrintTitles">'прил.6 (ведом)'!#REF!</definedName>
    <definedName name="Z_C54CDF8B_FA5C_4A02_B343_3FEFD9721392_.wvu.FilterData">'прил.6 (ведом)'!#REF!</definedName>
    <definedName name="Z_D7174C22_B878_4584_A218_37ED88979064_.wvu.FilterData">'прил.6 (ведом)'!#REF!</definedName>
    <definedName name="Z_DD7538FB_7299_4DEE_90D5_2739132A1616_.wvu.FilterData">'прил.6 (ведом)'!#REF!</definedName>
    <definedName name="Z_E4B436A8_4A5B_422F_8C0E_9267F763D19D_.wvu.FilterData">'прил.6 (ведом)'!#REF!</definedName>
    <definedName name="Z_E6BB4361_1D58_11D9_A2FD_006098EF8B30_.wvu.FilterData">'прил.6 (ведом)'!#REF!</definedName>
    <definedName name="Z_EF486DA3_1DF3_11D9_A2FD_006098EF8B30_.wvu.FilterData">'прил.6 (ведом)'!#REF!</definedName>
    <definedName name="Z_EF486DA8_1DF3_11D9_A2FD_006098EF8B30_.wvu.FilterData">'прил.6 (ведом)'!#REF!</definedName>
    <definedName name="Z_EF486DAA_1DF3_11D9_A2FD_006098EF8B30_.wvu.FilterData">'прил.6 (ведом)'!#REF!</definedName>
    <definedName name="Z_EF486DAC_1DF3_11D9_A2FD_006098EF8B30_.wvu.FilterData">'прил.6 (ведом)'!#REF!</definedName>
    <definedName name="Z_EF5A4981_C8E4_11D8_A2FC_006098EF8BA8_.wvu.Cols">('прил.6 (ведом)'!$A:$A,'прил.6 (ведом)'!#REF!,'прил.6 (ведом)'!#REF!)</definedName>
    <definedName name="Z_EF5A4981_C8E4_11D8_A2FC_006098EF8BA8_.wvu.FilterData">'прил.6 (ведом)'!#REF!</definedName>
    <definedName name="Z_EF5A4981_C8E4_11D8_A2FC_006098EF8BA8_.wvu.PrintArea">'прил.6 (ведом)'!$B$8:$F$8</definedName>
    <definedName name="Z_EF5A4981_C8E4_11D8_A2FC_006098EF8BA8_.wvu.PrintTitles">'прил.6 (ведом)'!#REF!</definedName>
    <definedName name="_xlnm.Print_Titles" localSheetId="0">'прил. 1 ГАДБ'!$7:$9</definedName>
    <definedName name="_xlnm.Print_Titles" localSheetId="1">'прил. 2 (дох)'!$8:$10</definedName>
    <definedName name="_xlnm.Print_Titles" localSheetId="2">'прил. 3 безвозм'!$9:$9</definedName>
    <definedName name="_xlnm.Print_Titles" localSheetId="3">'прил. 4'!$11:$12</definedName>
    <definedName name="_xlnm.Print_Titles" localSheetId="6">'прил.7 (источн)'!$11:$11</definedName>
    <definedName name="_xlnm.Print_Area" localSheetId="0">'прил. 1 ГАДБ'!$A$1:$C$85</definedName>
    <definedName name="_xlnm.Print_Area" localSheetId="1">'прил. 2 (дох)'!$A$1:$C$32</definedName>
    <definedName name="_xlnm.Print_Area" localSheetId="2">'прил. 3 безвозм'!$A$1:$C$34</definedName>
    <definedName name="_xlnm.Print_Area" localSheetId="3">'прил. 4'!$A$1:$E$43</definedName>
    <definedName name="_xlnm.Print_Area" localSheetId="4">'прил. 5 (прогр)'!$A$1:$E$146</definedName>
    <definedName name="_xlnm.Print_Area" localSheetId="9">'прил.10 гар.вал.РФ'!$A$1:$I$27</definedName>
    <definedName name="_xlnm.Print_Area" localSheetId="10">'прил.11 внеш.заим.'!$A$1:$K$30</definedName>
    <definedName name="_xlnm.Print_Area" localSheetId="11">'прил.12 гар.ин.вал'!$A$1:$I$30</definedName>
    <definedName name="_xlnm.Print_Area" localSheetId="5">'прил.6 (ведом)'!$A$1:$H$199</definedName>
    <definedName name="_xlnm.Print_Area" localSheetId="6">'прил.7 (источн)'!$A$1:$C$24</definedName>
    <definedName name="_xlnm.Print_Area" localSheetId="8">'прил.9 мун.заим.'!$A$1:$K$27</definedName>
  </definedNames>
  <calcPr fullCalcOnLoad="1"/>
</workbook>
</file>

<file path=xl/sharedStrings.xml><?xml version="1.0" encoding="utf-8"?>
<sst xmlns="http://schemas.openxmlformats.org/spreadsheetml/2006/main" count="1786" uniqueCount="554">
  <si>
    <t xml:space="preserve">                                Приложение № 1 к решению Совета Тверского сельского </t>
  </si>
  <si>
    <t xml:space="preserve">  поселения Апшеронского района </t>
  </si>
  <si>
    <t>Код бюджетной классификации Российской Федерации</t>
  </si>
  <si>
    <t xml:space="preserve">Наименование </t>
  </si>
  <si>
    <t xml:space="preserve">Министерство экономики
Краснодарского края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</si>
  <si>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</si>
  <si>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Доходы, получаемые в виде арендной платы за земельные участки, которые расположены в границах сельских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</si>
  <si>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</si>
  <si>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</si>
  <si>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</si>
  <si>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Контрольно-счетная палата муниципального образования Апшеронский район</t>
  </si>
  <si>
    <t>Администрация Тверского сельского поселения Апшеронского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</si>
  <si>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</si>
  <si>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</si>
  <si>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</si>
  <si>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</si>
  <si>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</si>
  <si>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</si>
  <si>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</si>
  <si>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</si>
  <si>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</si>
  <si>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</si>
  <si>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</si>
  <si>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</si>
  <si>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</si>
  <si>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</si>
  <si>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</si>
  <si>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</si>
  <si>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</si>
  <si>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</si>
  <si>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</si>
  <si>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</si>
  <si>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</si>
  <si>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</si>
  <si>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</si>
  <si>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</si>
  <si>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</si>
  <si>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992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</si>
  <si>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</si>
  <si>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</si>
  <si>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</si>
  <si>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</si>
  <si>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</si>
  <si>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поселений*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</si>
  <si>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</si>
  <si>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</si>
  <si>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</si>
  <si>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</si>
  <si>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</si>
  <si>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</si>
  <si>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</si>
  <si>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</si>
  <si>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</si>
  <si>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</si>
  <si>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</si>
  <si>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</si>
  <si>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</si>
  <si>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* В том числе по видам и подвидам доходов. </t>
  </si>
  <si>
    <t xml:space="preserve">Глава Тверского сельского поселения </t>
  </si>
  <si>
    <t>Апшеронского района</t>
  </si>
  <si>
    <t>(тыс. рублей)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</si>
  <si>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</si>
  <si>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</si>
  <si>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</si>
  <si>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</si>
  <si>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</si>
  <si>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</si>
  <si>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</si>
  <si>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</si>
  <si>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</si>
  <si>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</si>
  <si>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</si>
  <si>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</si>
  <si>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1 11 05075 10 0000 120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</si>
  <si>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</si>
  <si>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</si>
  <si>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</si>
  <si>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</si>
  <si>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Федерации*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</si>
  <si>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</si>
  <si>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Федерации*</t>
  </si>
  <si>
    <t>Дотации  на выравнивание бюджетной обеспеченности</t>
  </si>
  <si>
    <t xml:space="preserve">из них: </t>
  </si>
  <si>
    <t>из них:</t>
  </si>
  <si>
    <t xml:space="preserve">Субвенции бюджетам бюджетной системы Российской Федерации </t>
  </si>
  <si>
    <t xml:space="preserve">                                Приложение № 4 к решению Совета Тверского сельского </t>
  </si>
  <si>
    <t>№ п/п</t>
  </si>
  <si>
    <t>Наименование</t>
  </si>
  <si>
    <t>Рз</t>
  </si>
  <si>
    <t>ПР</t>
  </si>
  <si>
    <t>Всего расходов</t>
  </si>
  <si>
    <t>в том числе: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</si>
  <si>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</si>
  <si>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</si>
  <si>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</si>
  <si>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</si>
  <si>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</si>
  <si>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</si>
  <si>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</si>
  <si>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</si>
  <si>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</si>
  <si>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</si>
  <si>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</si>
  <si>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</si>
  <si>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</si>
  <si>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</si>
  <si>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</si>
  <si>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</si>
  <si>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</si>
  <si>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</si>
  <si>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</si>
  <si>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</si>
  <si>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</si>
  <si>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</si>
  <si>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</si>
  <si>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</si>
  <si>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</si>
  <si>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</si>
  <si>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</si>
  <si>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</si>
  <si>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</si>
  <si>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</si>
  <si>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</si>
  <si>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</si>
  <si>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</si>
  <si>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</t>
  </si>
  <si>
    <t>Культура, кинематография</t>
  </si>
  <si>
    <t>08</t>
  </si>
  <si>
    <t>Культура</t>
  </si>
  <si>
    <t xml:space="preserve">Физическая культура и спорт </t>
  </si>
  <si>
    <t>Массовый спорт</t>
  </si>
  <si>
    <t xml:space="preserve">                                Приложение № 5 к решению Совета Тверского сельского </t>
  </si>
  <si>
    <t>Сумма на год</t>
  </si>
  <si>
    <t>№ п\п</t>
  </si>
  <si>
    <t>ЦСР</t>
  </si>
  <si>
    <t>ВР</t>
  </si>
  <si>
    <t>3</t>
  </si>
  <si>
    <t>4</t>
  </si>
  <si>
    <t xml:space="preserve">ВСЕГО </t>
  </si>
  <si>
    <t>Муниципальная программа Тверского сельского поселения Апшеронского района "Развитие культуры"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</si>
  <si>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</si>
  <si>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</si>
  <si>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</si>
  <si>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</si>
  <si>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</si>
  <si>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</si>
  <si>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</si>
  <si>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</si>
  <si>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</si>
  <si>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</si>
  <si>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</si>
  <si>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</si>
  <si>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</si>
  <si>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</si>
  <si>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</si>
  <si>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03 4 04 20020</t>
  </si>
  <si>
    <t>Межбюджетные трансферты</t>
  </si>
  <si>
    <t>500</t>
  </si>
  <si>
    <t>Библиотечное обслуживание населения</t>
  </si>
  <si>
    <t>Содействие развитию библиотечного дела</t>
  </si>
  <si>
    <t>03 5 01 00000</t>
  </si>
  <si>
    <t>03 5 01 00590</t>
  </si>
  <si>
    <t>Муниципальная программа Тверского сельского поселения Апшеронского района "Развитие физической культуры и спорта"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</si>
  <si>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</si>
  <si>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</si>
  <si>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</si>
  <si>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</si>
  <si>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Реализация мероприятий муниципальной программы "Развитие физической культуры и спорта"</t>
  </si>
  <si>
    <t>04 4 03 10400</t>
  </si>
  <si>
    <t>Закупка товаров, работ и услуг для обеспечения государственных (муниципальных) нужд</t>
  </si>
  <si>
    <t>Муниципальная программа Тверского сельского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</si>
  <si>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</si>
  <si>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</si>
  <si>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</si>
  <si>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</si>
  <si>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</si>
  <si>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</si>
  <si>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Муниципальная программа Тверского сельского поселения Апшеронского района "Обеспечение безопасности населения"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</si>
  <si>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</si>
  <si>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</si>
  <si>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</si>
  <si>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 xml:space="preserve"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 </t>
  </si>
  <si>
    <t>06 1 01 00000</t>
  </si>
  <si>
    <t xml:space="preserve"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</si>
  <si>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06 1 01 10690</t>
  </si>
  <si>
    <t xml:space="preserve">Обеспечение защиты населения и территории муниципального образования от чрезвычайных ситуаций природного и техногенного характера </t>
  </si>
  <si>
    <t>06 1 03 00000</t>
  </si>
  <si>
    <t>Подготовка населения и организаций к действиям в чрезвычайной ситуации в мирное и военное время</t>
  </si>
  <si>
    <t>06 1 03 10630</t>
  </si>
  <si>
    <t>Профилактика терроризма и экстремизма в муниципальном образовании</t>
  </si>
  <si>
    <t>06 2 00 00000</t>
  </si>
  <si>
    <t>Обеспечение мероприятий по противодействию терроризму и экстремизму</t>
  </si>
  <si>
    <t>06 2 01 00000</t>
  </si>
  <si>
    <t xml:space="preserve"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экстримизма в границах поселения </t>
  </si>
  <si>
    <t>06 2 01 10680</t>
  </si>
  <si>
    <t xml:space="preserve">Пожарная безопасность </t>
  </si>
  <si>
    <t>06 5 00 00000</t>
  </si>
  <si>
    <t>Обеспечение организации и проведения мероприятий по пожарной безопасности</t>
  </si>
  <si>
    <t>06 5 01 00000</t>
  </si>
  <si>
    <t>Мероприятия по пожарной безопасности</t>
  </si>
  <si>
    <t>06 5 01 10640</t>
  </si>
  <si>
    <t>08 0 00 00000</t>
  </si>
  <si>
    <t>Основные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</si>
  <si>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</si>
  <si>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</si>
  <si>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</si>
  <si>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</si>
  <si>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08 3 01 10810</t>
  </si>
  <si>
    <t>Муниципальная программа Тверского сельского поселения Апшеронского района "Развитие топливно-энергетического комплекса и жилищно-коммунального хозяйства"</t>
  </si>
  <si>
    <t>10 0 00 00000</t>
  </si>
  <si>
    <t>10 3 00 00000</t>
  </si>
  <si>
    <t>Обеспечение мероприятий по энергосбережению и повышению энергетической эффективности</t>
  </si>
  <si>
    <t>10 3 02 00000</t>
  </si>
  <si>
    <t>Мероприятия по энергосбережению и повышению энергетической эффективности</t>
  </si>
  <si>
    <t>10 3 02 11120</t>
  </si>
  <si>
    <t>Содействие развитию коммунальной инфраструктуры муниципальной собственности поселения</t>
  </si>
  <si>
    <t>10 3 04 00000</t>
  </si>
  <si>
    <t xml:space="preserve">Мероприятия по развитию водо-, тепло-, электроснабжения </t>
  </si>
  <si>
    <t>10 3 04 11150</t>
  </si>
  <si>
    <t>Обеспечение содержания и функционирования уличного освещения</t>
  </si>
  <si>
    <t>10 3 05 00000</t>
  </si>
  <si>
    <t>Уличное освещение</t>
  </si>
  <si>
    <t>10 3 05 11160</t>
  </si>
  <si>
    <t>Восстановление, ремонт, благоустройство и содержание мест захоронения</t>
  </si>
  <si>
    <t>10 3 07 00000</t>
  </si>
  <si>
    <t>Организация и содержание мест захоронения</t>
  </si>
  <si>
    <t>10 3 07 11180</t>
  </si>
  <si>
    <t>Обеспечение прочих мероприятий по благоустройству</t>
  </si>
  <si>
    <t>10 3 08 00000</t>
  </si>
  <si>
    <t xml:space="preserve">Прочие мероприятия по благоустройству </t>
  </si>
  <si>
    <t>10 3 08 11190</t>
  </si>
  <si>
    <t xml:space="preserve">Реализация полномочий органов местного самоуправления в соответствии с жилищным законодательством </t>
  </si>
  <si>
    <t>10 3 09 00000</t>
  </si>
  <si>
    <t>10 3 09 11870</t>
  </si>
  <si>
    <t>добавить строки</t>
  </si>
  <si>
    <t>Муниципальная программа Тверского сельского поселения Апшеронского района "Поддержка дорожного хозяйства"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</si>
  <si>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</si>
  <si>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</si>
  <si>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</si>
  <si>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</si>
  <si>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</si>
  <si>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</si>
  <si>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</si>
  <si>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</si>
  <si>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</si>
  <si>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</si>
  <si>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</si>
  <si>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</si>
  <si>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</si>
  <si>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Муниципальная программа Тверского сельского поселения Апшеронского района "Организация муниципального управления"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</si>
  <si>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</si>
  <si>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</si>
  <si>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</si>
  <si>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</si>
  <si>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</si>
  <si>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</si>
  <si>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</si>
  <si>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</si>
  <si>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</si>
  <si>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Обеспечение информационной открытости и доступности информации о деятельности органов местного самоуправления</t>
  </si>
  <si>
    <t>17 1 02 11840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</si>
  <si>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</si>
  <si>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</si>
  <si>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</si>
  <si>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</si>
  <si>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Осуществление мер по противодействию коррупции</t>
  </si>
  <si>
    <t>17 1 08 00000</t>
  </si>
  <si>
    <t>Мероприятия, направленные на осуществление мер по противодействию коррупции</t>
  </si>
  <si>
    <t>17 1 08 10650</t>
  </si>
  <si>
    <t>17 1 14 00000</t>
  </si>
  <si>
    <t>17 1 14 11430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</si>
  <si>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</si>
  <si>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</si>
  <si>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</si>
  <si>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</si>
  <si>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</si>
  <si>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 xml:space="preserve">Иные межбюджетные трансферты на осуществление внешнего муниципального финансового контроля </t>
  </si>
  <si>
    <t>50 1 01 20010</t>
  </si>
  <si>
    <t>Непрограммные направления деятельности органов местного самоуправления</t>
  </si>
  <si>
    <t>99 0 00 00000</t>
  </si>
  <si>
    <t>Финансовое обеспечение непредвиденных расходов</t>
  </si>
  <si>
    <t>99 1 00 00000</t>
  </si>
  <si>
    <t xml:space="preserve">Резервные фонды </t>
  </si>
  <si>
    <t>99 1 01 00000</t>
  </si>
  <si>
    <t>Резервные фонды местных администраций</t>
  </si>
  <si>
    <t>99 1 01 90010</t>
  </si>
  <si>
    <t>ВСЕГО РАСХОДОВ</t>
  </si>
  <si>
    <t>РЗ</t>
  </si>
  <si>
    <t>5</t>
  </si>
  <si>
    <t>7</t>
  </si>
  <si>
    <t>991</t>
  </si>
  <si>
    <t xml:space="preserve">01 </t>
  </si>
  <si>
    <t>Функционирование высшего должностного лица субъекта Российской Федерации и муниципального образования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</si>
  <si>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</si>
  <si>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 xml:space="preserve">Обеспечение пожарной безопасности </t>
  </si>
  <si>
    <t>Обеспечение мероприятий по противодействию терроризму, экстремизму</t>
  </si>
  <si>
    <t>Мероприятия по профилактике терроризма и экстремизма</t>
  </si>
  <si>
    <t xml:space="preserve">Реализация полномочий в области строительства, архитектуры и градостроительства </t>
  </si>
  <si>
    <t xml:space="preserve">Реализация полномочий органов местного самоуправления в сфере строительства, архитектуры и градостроительства </t>
  </si>
  <si>
    <t>922</t>
  </si>
  <si>
    <t>Физическая культура и спорт</t>
  </si>
  <si>
    <t xml:space="preserve">11 </t>
  </si>
  <si>
    <t xml:space="preserve"> 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</si>
  <si>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</si>
  <si>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</si>
  <si>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</si>
  <si>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</si>
  <si>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</si>
  <si>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</si>
  <si>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</si>
  <si>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</si>
  <si>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</si>
  <si>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</si>
  <si>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</si>
  <si>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</si>
  <si>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</si>
  <si>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</si>
  <si>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</si>
  <si>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</si>
  <si>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</si>
  <si>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</si>
  <si>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</si>
  <si>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Наименование межбюджетных трансфертов</t>
  </si>
  <si>
    <t>Приложение № 9 к решению Совета Тверского сельского</t>
  </si>
  <si>
    <t xml:space="preserve">   (тыс.рублей)</t>
  </si>
  <si>
    <t xml:space="preserve">Вид заимствований </t>
  </si>
  <si>
    <t xml:space="preserve">Объем </t>
  </si>
  <si>
    <t>1.</t>
  </si>
  <si>
    <t>Муниципальные ценные бумаги Тверского сельского поселения Апшеронского района, всего</t>
  </si>
  <si>
    <t>привлечение</t>
  </si>
  <si>
    <t>погашение основной суммы долга</t>
  </si>
  <si>
    <t>2.</t>
  </si>
  <si>
    <t>Бюджетные кредиты, привлеченные в бюджет Тверского сельского поселения Апшеронского района от других бюджетов бюджетной системы Российской Федерации, всего</t>
  </si>
  <si>
    <t xml:space="preserve">погашение основной суммы долга </t>
  </si>
  <si>
    <t>3.</t>
  </si>
  <si>
    <t>Кредиты, полученные Тверским сельским поселением Апшеронского района от кредитных организаций, всего</t>
  </si>
  <si>
    <t>Приложение № 10 к решению Совета Тверского сельского</t>
  </si>
  <si>
    <t xml:space="preserve"> поселения Апшеронского района 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</si>
  <si>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</si>
  <si>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</si>
  <si>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 xml:space="preserve"> Объем гарантий,  тыс.руб-лей</t>
  </si>
  <si>
    <t>Условия предоставления гарантий</t>
  </si>
  <si>
    <t>анализ финансового состояния принципала</t>
  </si>
  <si>
    <t>иные условия</t>
  </si>
  <si>
    <t xml:space="preserve">Раздел 2. Общий объем  бюджетных ассигнований, предусмотренных  </t>
  </si>
  <si>
    <t>на исполнение муниципальных гарантий Тверского сельского</t>
  </si>
  <si>
    <t xml:space="preserve">Бюджетные ассигнования на исполнение  муниципальных гарантий
 Тверского сельского поселения Апшеронского района по возможным гарантийным случаям
</t>
  </si>
  <si>
    <t xml:space="preserve">          Объем, тыс.рублей</t>
  </si>
  <si>
    <t xml:space="preserve">                                                                                                                                                               С.О. Гончаров </t>
  </si>
  <si>
    <t>1 17 05050 10 0000 180</t>
  </si>
  <si>
    <t>1 17 02020 10 0000 180</t>
  </si>
  <si>
    <t>1 17 01050 10 0000 180</t>
  </si>
  <si>
    <t>1 16 90050 10 0000 140</t>
  </si>
  <si>
    <t>1 16 37040 10 0000 140</t>
  </si>
  <si>
    <t>1 16 32000 10 0000 140</t>
  </si>
  <si>
    <t>1 16 23052 10 0000 140</t>
  </si>
  <si>
    <t>1 16 23051 10 0000 140</t>
  </si>
  <si>
    <t>1 15 02050 10 0000 140</t>
  </si>
  <si>
    <t>1 14 06025 10 0000 430</t>
  </si>
  <si>
    <t>1 14 04050 10 0000 420</t>
  </si>
  <si>
    <t>1 14 02053 10 0000 440</t>
  </si>
  <si>
    <t>1 14 02052 10 0000 440</t>
  </si>
  <si>
    <t>1 14 02050 10 0000 440</t>
  </si>
  <si>
    <t>1 14 02053 10 0000 410</t>
  </si>
  <si>
    <t>1 14 02052 10 0000 410</t>
  </si>
  <si>
    <t>1 14 02050 10 0000 410</t>
  </si>
  <si>
    <t>03 4 01 60120</t>
  </si>
  <si>
    <t>03 4 01 S0120</t>
  </si>
  <si>
    <t>03 5 01 60120</t>
  </si>
  <si>
    <t>03 5 01 S0120</t>
  </si>
  <si>
    <t>2 19 60010 10 0000 151</t>
  </si>
  <si>
    <t xml:space="preserve">Приложение № 6 к решению Совета Тверского сельского </t>
  </si>
  <si>
    <t xml:space="preserve">Приложение № 7 к решению Совета Тверского сельского </t>
  </si>
  <si>
    <t>Оценка недвижимости, признание прав и регулирование отношений по муниципальной собственности</t>
  </si>
  <si>
    <t>08 3 01 10800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</si>
  <si>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</si>
  <si>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</si>
  <si>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поселения </t>
  </si>
  <si>
    <t xml:space="preserve">Приложение № 3 к решению Совета Тверского сельского </t>
  </si>
  <si>
    <t>17 1 15 00000</t>
  </si>
  <si>
    <t>17 1 15 20030</t>
  </si>
  <si>
    <t>Иные межбюджетные трансферты на осуществление части полномочий по исполнению бюджета поселения</t>
  </si>
  <si>
    <t xml:space="preserve">Приложение № 4 к решению Совета Тверского сельского </t>
  </si>
  <si>
    <t xml:space="preserve">Субвенции местным бюджетам на выполнение передаваемых полномочий субъектов Российской Федерации       </t>
  </si>
  <si>
    <t xml:space="preserve"> Субвенции бюджетам сельских поселений на выполнение передаваемых полномочий субъектов Российской Федерации  </t>
  </si>
  <si>
    <t xml:space="preserve">Приложение № 2 к решению Совета Тверского сельского </t>
  </si>
  <si>
    <t xml:space="preserve">                                Приложение № 3 к решению Совета Тверского сельского </t>
  </si>
  <si>
    <t>1 16 33050 10 0000 140</t>
  </si>
  <si>
    <t xml:space="preserve"> 1 11 05026 10 0000 120</t>
  </si>
  <si>
    <t>1 16 51040 02 0000 140</t>
  </si>
  <si>
    <t>1 08 04020 01 0000 110</t>
  </si>
  <si>
    <t>1 11 01050 10 0000 120</t>
  </si>
  <si>
    <t>1 11 02085 10 0000 120</t>
  </si>
  <si>
    <t>1 11 05025 10 0000 120</t>
  </si>
  <si>
    <t>1 11 05035  10 0000 120</t>
  </si>
  <si>
    <t>1 11 05075  10 0000 120</t>
  </si>
  <si>
    <t>1 11 07015 10 0000 120</t>
  </si>
  <si>
    <t>1 11 09035 10 0000 120</t>
  </si>
  <si>
    <t>1 11 09045 10 0000 120</t>
  </si>
  <si>
    <t>1 13 01540 10 0000 130</t>
  </si>
  <si>
    <t>1 13 01995 10 0000 130</t>
  </si>
  <si>
    <t>1 13 02065 10 0000 130</t>
  </si>
  <si>
    <t>1 13 02995 10 0000 130</t>
  </si>
  <si>
    <t>1 14 01050 10 0000 410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</si>
  <si>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</si>
  <si>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</si>
  <si>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</si>
  <si>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</si>
  <si>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Совет Тверского сельского поселения  Апшеронского района</t>
  </si>
  <si>
    <t>Муниципальная программа Тверского сельского поселения Апшеронского района "Управление муниципальным имуществом"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</si>
  <si>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 </t>
  </si>
  <si>
    <t xml:space="preserve"> поселения Апшеронского района</t>
  </si>
  <si>
    <t xml:space="preserve">поселения Апшеронского района </t>
  </si>
  <si>
    <t>Повышение оплаты труда работников муниципальных учреждений Краснодарского края</t>
  </si>
  <si>
    <t>2 07 05010 10 0000 150</t>
  </si>
  <si>
    <t>2 07 05020 10 0000 150</t>
  </si>
  <si>
    <t>2 07 05030 10 0000 150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</si>
  <si>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</si>
  <si>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2 19 60010 10 0000 150</t>
  </si>
  <si>
    <t>2  18 60010 10 0000 150</t>
  </si>
  <si>
    <t>2 02 49999 10 0000 150</t>
  </si>
  <si>
    <t>2 02 40014 10 0000 150</t>
  </si>
  <si>
    <t>2 02 30024 10 0000 150</t>
  </si>
  <si>
    <t>2 02 35118 10 0000 150</t>
  </si>
  <si>
    <t xml:space="preserve">  2 02 29999 10 0000 150</t>
  </si>
  <si>
    <t>2 02 15001 10 0000 150</t>
  </si>
  <si>
    <t>2 02 10000 00 0000 150</t>
  </si>
  <si>
    <t xml:space="preserve"> 2 02 30000 00 0000 150</t>
  </si>
  <si>
    <t>2 02 15001 00 0000 150</t>
  </si>
  <si>
    <t>2 02 30024 00 0000 150</t>
  </si>
  <si>
    <t>2 02 35118 00 0000 150</t>
  </si>
  <si>
    <t>2 08 05000 10 0000 150</t>
  </si>
  <si>
    <t xml:space="preserve">Объем межбюджетных трансфертов, предоставляемых бюджету муниципального образования Апшеронский район, на 2020 год </t>
  </si>
  <si>
    <t>Программа муниципальных гарантий Тверского сельского поселения Апшеронского района в валюте Российской Федерации на 2020 год</t>
  </si>
  <si>
    <t xml:space="preserve"> Тверского сельского поселения Апшеронского района в 2020 году</t>
  </si>
  <si>
    <t xml:space="preserve">Ведомственная структура расходов бюджета Тверского сельского поселения Апшеронского района на 2020 год </t>
  </si>
  <si>
    <t xml:space="preserve">17 1 15 20030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</si>
  <si>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</si>
  <si>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4 01 L4670</t>
  </si>
  <si>
    <t>С.О. Гончаров</t>
  </si>
  <si>
    <t xml:space="preserve">Закупка товаров, работ и услуг для обеспечения государственных (муниципальных)нужд </t>
  </si>
  <si>
    <t xml:space="preserve">Распределение бюджетных ассигнований по целевым статьям (муниципальным программам Тверского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2020 год
</t>
  </si>
  <si>
    <t>Распределение бюджетных ассигнований по разделам и подразделам классификации расходов бюджетов на 2020 год</t>
  </si>
  <si>
    <t xml:space="preserve">С.О. Гончаров </t>
  </si>
  <si>
    <t xml:space="preserve">Объем поступлений доходов в бюджет Тверского сельского поселения Апшеронского района по кодам видов (подвидов) доходов на 2020 год </t>
  </si>
  <si>
    <t>Безвозмездные поступления из краевого и районного бюджетов в 2020 году</t>
  </si>
  <si>
    <t xml:space="preserve"> 2 02 20000 00 0000 150</t>
  </si>
  <si>
    <t>край</t>
  </si>
  <si>
    <t>район</t>
  </si>
  <si>
    <t>Источники внутреннего финансирования дефицита бюджета Тверского сельского поселения Апшеронского района, перечень статей источников финансирования   дефицитов бюджетов  на 2020 год</t>
  </si>
  <si>
    <t>2 02 20000 00 0000 150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</si>
  <si>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</si>
  <si>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</si>
  <si>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</si>
  <si>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</si>
  <si>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</si>
  <si>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</si>
  <si>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</si>
  <si>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2 02 16001 00 0000 150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</si>
  <si>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</si>
  <si>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2 02 25519 00 0000 150</t>
  </si>
  <si>
    <t>2 02 25519 10 0000 150</t>
  </si>
  <si>
    <t>03 5 01 L5190</t>
  </si>
  <si>
    <t>03 5 00 00000</t>
  </si>
  <si>
    <t>библ.</t>
  </si>
  <si>
    <t>Субсидия бюджетам сельских поселений на поддержку отрасли культуры</t>
  </si>
  <si>
    <t>Субсидия бюджетам на поддержку отрасли культуры</t>
  </si>
  <si>
    <t>главного администратора доходов бюджета поселения (главного администратора источников финансирования дефицита  бюджета поселения)</t>
  </si>
  <si>
    <t>доходов бюджета поселения (источников финансирования дефицита бюджета поселения)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</si>
  <si>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</si>
  <si>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</si>
  <si>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</si>
  <si>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</si>
  <si>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1 16 01194 01 0000 140</t>
  </si>
  <si>
    <t xml:space="preserve">1 03 02230 01 0000 110
1 03 02240 01 0000 110
1 03 02250 01 0000 110
1 03 02260 01 0000 110
                         </t>
  </si>
  <si>
    <t>212,3+3,8</t>
  </si>
  <si>
    <t>КСП</t>
  </si>
  <si>
    <t>библ</t>
  </si>
  <si>
    <t>ФУ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</si>
  <si>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</si>
  <si>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</si>
  <si>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</si>
  <si>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</si>
  <si>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</si>
  <si>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</si>
  <si>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</si>
  <si>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</si>
  <si>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</si>
  <si>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</si>
  <si>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1 16 10030 10 0000 140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</si>
  <si>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</si>
  <si>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</si>
  <si>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</si>
  <si>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</si>
  <si>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</si>
  <si>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</si>
  <si>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</si>
  <si>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Департамент имущественных отношений Краснодарского края</t>
  </si>
  <si>
    <t xml:space="preserve">Глава Тверского сельского поселения                                Апшеронского района 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</si>
  <si>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</si>
  <si>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</si>
  <si>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</si>
  <si>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</si>
  <si>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</si>
  <si>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</si>
  <si>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>1 16 10100 10 0000 140</t>
  </si>
  <si>
    <t>01 05 02 01 10 0000 510</t>
  </si>
  <si>
    <t>01 05 02 01 10 0000 610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</si>
  <si>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Федерации* </t>
  </si>
  <si>
    <t>Субсидии бюджетам бюджетной системы Российской Федерации (межбюджетные субсидии)*</t>
  </si>
  <si>
    <t>*По видам и подвидам доходов, входящих в соответствующий группировочный код бюджетной классификации, зачисляемых в бюджет Тверского сельского поселения Апшеронского района в соответствии с законодательством Российской Федерации</t>
  </si>
  <si>
    <t>Дотации бюджетам бюджетной системы Российской Федерации</t>
  </si>
  <si>
    <t>Субсидии бюджетам муниципальных образований на проведение мероприятий по подключению общедоступных библиотек, находящихся в муниципальной собственности, к сети "Интернет" и развитию системы библиотечного дела с учетом задачи расширения информационных технологий и оцифровки</t>
  </si>
  <si>
    <t xml:space="preserve">Закупка товаров, работ и услуг для обеспечения государственных (муниципальных) нужд </t>
  </si>
  <si>
    <t>Наименование принципала</t>
  </si>
  <si>
    <t>наличие права регрессного требования гаранта к принципалу</t>
  </si>
  <si>
    <t xml:space="preserve"> предоставление обеспечения исполнения обязательств принципала перед гарантом</t>
  </si>
  <si>
    <t>Иные межбюджетные трансферты бюджету муниципального образования Апшеронский район, всего</t>
  </si>
  <si>
    <t xml:space="preserve">Иные межбюджетные трансферты на осуществление части полномочий по комплектованию библиотечных фондов библиотек поселения </t>
  </si>
  <si>
    <t>НАЛОГОВЫЕ И НЕНАЛОГОВЫЕ ДОХОДЫ</t>
  </si>
  <si>
    <t>ВСЕГО ДОХОДОВ</t>
  </si>
  <si>
    <t>17 1 02 11820</t>
  </si>
  <si>
    <t>связь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</si>
  <si>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</si>
  <si>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Тверского сельского поселения Апшеронского района
 «Управление муниципальным имуществом»</t>
  </si>
  <si>
    <t>Муниципальная программа  Тверского сельского поселения Апшеронского района «Управление муниципальным имуществом»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</si>
  <si>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</si>
  <si>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</si>
  <si>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</si>
  <si>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от 23.12.2019г. № 20</t>
  </si>
  <si>
    <t>поселения Апшеронского района</t>
  </si>
  <si>
    <t xml:space="preserve">  поселения Апшеронского района</t>
  </si>
  <si>
    <t xml:space="preserve">Перечень главных администраторов доходов бюджета  поселения  и закрепляемые за ними виды (подвиды) доходов бюджета                                                   Тверского сельского поселения Апшеронского района и перечень главных администраторов источников финансирования дефицита бюджета Тверского сельского поселения Апшеронского района 
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</si>
  <si>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</si>
  <si>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Государственная поддержка отрасли культуры</t>
  </si>
  <si>
    <t xml:space="preserve">          Объем</t>
  </si>
  <si>
    <t>Приложение № 8 к решению Совета Тверского сельского</t>
  </si>
  <si>
    <t xml:space="preserve">Программа муниципальных внутренних заимствований Тверского сельского поселения Апшеронского района на 2020 год </t>
  </si>
  <si>
    <t>Приложение № 11 к решению Совета Тверского сельского</t>
  </si>
  <si>
    <t xml:space="preserve">Программа муниципальных внешних заимствований Тверского сельского поселения Апшеронского района на 2020 год </t>
  </si>
  <si>
    <t>Приложение № 12 к решению Совета Тверского сельского</t>
  </si>
  <si>
    <t>Программа муниципальных гарантий Тверского сельского поселения Апшеронского района в иностранной валюте на 2020 год</t>
  </si>
  <si>
    <t xml:space="preserve"> Объем гарантий</t>
  </si>
  <si>
    <t>поселения Апшеронского района по возможным гарантийным случаям в 2020 году</t>
  </si>
  <si>
    <t>За счет расходов бюджета Тверского сельского поселения Апшеронского района, всего</t>
  </si>
  <si>
    <t xml:space="preserve">Приложение № 1 к решению Совета Тверского сельского </t>
  </si>
  <si>
    <t>от 24.01.2020г. № 23</t>
  </si>
  <si>
    <t>предоставление обеспечения исполнения обязательств принципала перед гарантом</t>
  </si>
  <si>
    <t>_</t>
  </si>
  <si>
    <t xml:space="preserve"> от 25.02.2020г. № 27</t>
  </si>
  <si>
    <t>от 23.12.2019г. № 20</t>
  </si>
  <si>
    <t>от 25.02.2020г. № 27</t>
  </si>
  <si>
    <t>Вед</t>
  </si>
  <si>
    <t>Подготовка населения и организаций к действиям в чрезвычайных ситуациях в мирное и военное время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</si>
</sst>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  <numFmt numFmtId="174" formatCode="#,##0.0"/>
    <numFmt numFmtId="175" formatCode="0.00000"/>
    <numFmt numFmtId="176" formatCode="0.0"/>
    <numFmt numFmtId="177" formatCode="0.000000"/>
    <numFmt numFmtId="178" formatCode="0.00000_ ;[Red]\-0.00000\ "/>
    <numFmt numFmtId="179" formatCode="_-* #,##0.00000_р_._-;\-* #,##0.00000_р_._-;_-* \-?????_р_._-;_-@_-"/>
    <numFmt numFmtId="180" formatCode="_-* #,##0.0_р_._-;\-* #,##0.0_р_._-;_-* \-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</numFmts>
  <fonts count="7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 Cyr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8"/>
      <name val="Calibri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0" borderId="0" xfId="56" applyFont="1" applyFill="1" applyBorder="1" applyAlignment="1">
      <alignment wrapText="1"/>
      <protection/>
    </xf>
    <xf numFmtId="173" fontId="2" fillId="0" borderId="0" xfId="56" applyNumberFormat="1" applyFont="1" applyFill="1">
      <alignment/>
      <protection/>
    </xf>
    <xf numFmtId="173" fontId="2" fillId="0" borderId="0" xfId="0" applyNumberFormat="1" applyFont="1" applyFill="1" applyAlignment="1">
      <alignment horizontal="right"/>
    </xf>
    <xf numFmtId="0" fontId="2" fillId="0" borderId="0" xfId="56" applyFont="1" applyFill="1">
      <alignment/>
      <protection/>
    </xf>
    <xf numFmtId="0" fontId="3" fillId="0" borderId="0" xfId="56" applyFont="1" applyFill="1">
      <alignment/>
      <protection/>
    </xf>
    <xf numFmtId="173" fontId="2" fillId="0" borderId="0" xfId="56" applyNumberFormat="1" applyFont="1" applyFill="1" applyAlignment="1">
      <alignment horizontal="right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73" fontId="3" fillId="0" borderId="11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3" fontId="2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" fontId="9" fillId="0" borderId="0" xfId="56" applyNumberFormat="1" applyFont="1" applyFill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0" fillId="0" borderId="0" xfId="56" applyFont="1" applyFill="1" applyAlignment="1">
      <alignment horizontal="left"/>
      <protection/>
    </xf>
    <xf numFmtId="0" fontId="10" fillId="0" borderId="0" xfId="56" applyFont="1" applyFill="1">
      <alignment/>
      <protection/>
    </xf>
    <xf numFmtId="0" fontId="10" fillId="0" borderId="0" xfId="56" applyFont="1" applyFill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174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13" fillId="0" borderId="0" xfId="58" applyFont="1" applyFill="1">
      <alignment/>
      <protection/>
    </xf>
    <xf numFmtId="175" fontId="13" fillId="0" borderId="0" xfId="58" applyNumberFormat="1" applyFont="1" applyFill="1">
      <alignment/>
      <protection/>
    </xf>
    <xf numFmtId="0" fontId="13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11" xfId="58" applyFont="1" applyFill="1" applyBorder="1" applyAlignment="1">
      <alignment horizontal="center"/>
      <protection/>
    </xf>
    <xf numFmtId="175" fontId="3" fillId="0" borderId="11" xfId="58" applyNumberFormat="1" applyFont="1" applyFill="1" applyBorder="1" applyAlignment="1">
      <alignment horizontal="center"/>
      <protection/>
    </xf>
    <xf numFmtId="0" fontId="14" fillId="34" borderId="0" xfId="58" applyFont="1" applyFill="1">
      <alignment/>
      <protection/>
    </xf>
    <xf numFmtId="0" fontId="2" fillId="0" borderId="11" xfId="0" applyFont="1" applyBorder="1" applyAlignment="1">
      <alignment horizontal="center"/>
    </xf>
    <xf numFmtId="0" fontId="6" fillId="0" borderId="10" xfId="58" applyFont="1" applyFill="1" applyBorder="1" applyAlignment="1">
      <alignment horizontal="center" vertical="top" wrapText="1"/>
      <protection/>
    </xf>
    <xf numFmtId="0" fontId="14" fillId="0" borderId="0" xfId="58" applyFont="1" applyFill="1">
      <alignment/>
      <protection/>
    </xf>
    <xf numFmtId="177" fontId="15" fillId="0" borderId="0" xfId="58" applyNumberFormat="1" applyFont="1" applyFill="1">
      <alignment/>
      <protection/>
    </xf>
    <xf numFmtId="0" fontId="14" fillId="35" borderId="0" xfId="58" applyFont="1" applyFill="1">
      <alignment/>
      <protection/>
    </xf>
    <xf numFmtId="0" fontId="3" fillId="0" borderId="10" xfId="58" applyFont="1" applyFill="1" applyBorder="1" applyAlignment="1">
      <alignment horizontal="center" vertical="top" wrapText="1"/>
      <protection/>
    </xf>
    <xf numFmtId="49" fontId="5" fillId="0" borderId="10" xfId="58" applyNumberFormat="1" applyFont="1" applyFill="1" applyBorder="1" applyAlignment="1">
      <alignment horizontal="center"/>
      <protection/>
    </xf>
    <xf numFmtId="49" fontId="6" fillId="0" borderId="10" xfId="58" applyNumberFormat="1" applyFont="1" applyFill="1" applyBorder="1" applyAlignment="1">
      <alignment horizontal="center"/>
      <protection/>
    </xf>
    <xf numFmtId="0" fontId="14" fillId="0" borderId="0" xfId="58" applyFont="1">
      <alignment/>
      <protection/>
    </xf>
    <xf numFmtId="49" fontId="6" fillId="33" borderId="10" xfId="58" applyNumberFormat="1" applyFont="1" applyFill="1" applyBorder="1" applyAlignment="1">
      <alignment horizontal="center"/>
      <protection/>
    </xf>
    <xf numFmtId="176" fontId="13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center"/>
      <protection/>
    </xf>
    <xf numFmtId="49" fontId="2" fillId="33" borderId="0" xfId="0" applyNumberFormat="1" applyFont="1" applyFill="1" applyAlignment="1">
      <alignment vertical="top" wrapText="1"/>
    </xf>
    <xf numFmtId="175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/>
    </xf>
    <xf numFmtId="0" fontId="14" fillId="33" borderId="0" xfId="58" applyFont="1" applyFill="1">
      <alignment/>
      <protection/>
    </xf>
    <xf numFmtId="0" fontId="13" fillId="33" borderId="0" xfId="58" applyFont="1" applyFill="1">
      <alignment/>
      <protection/>
    </xf>
    <xf numFmtId="0" fontId="10" fillId="33" borderId="0" xfId="0" applyFont="1" applyFill="1" applyAlignment="1">
      <alignment horizontal="left" indent="4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33" borderId="0" xfId="0" applyNumberFormat="1" applyFont="1" applyFill="1" applyBorder="1" applyAlignment="1">
      <alignment/>
    </xf>
    <xf numFmtId="173" fontId="18" fillId="33" borderId="0" xfId="56" applyNumberFormat="1" applyFont="1" applyFill="1">
      <alignment/>
      <protection/>
    </xf>
    <xf numFmtId="0" fontId="18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indent="4"/>
    </xf>
    <xf numFmtId="0" fontId="3" fillId="33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56" applyFont="1" applyFill="1" applyBorder="1" applyAlignment="1">
      <alignment vertical="top" wrapText="1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3" fillId="0" borderId="0" xfId="58" applyFont="1" applyFill="1" applyAlignment="1">
      <alignment horizontal="right"/>
      <protection/>
    </xf>
    <xf numFmtId="0" fontId="23" fillId="0" borderId="0" xfId="58" applyFont="1" applyFill="1" applyBorder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17" fillId="0" borderId="0" xfId="58" applyFont="1" applyFill="1">
      <alignment/>
      <protection/>
    </xf>
    <xf numFmtId="2" fontId="24" fillId="0" borderId="0" xfId="58" applyNumberFormat="1" applyFont="1" applyFill="1" applyAlignment="1">
      <alignment horizontal="center"/>
      <protection/>
    </xf>
    <xf numFmtId="179" fontId="23" fillId="0" borderId="0" xfId="58" applyNumberFormat="1" applyFont="1">
      <alignment/>
      <protection/>
    </xf>
    <xf numFmtId="173" fontId="2" fillId="0" borderId="0" xfId="0" applyNumberFormat="1" applyFont="1" applyFill="1" applyBorder="1" applyAlignment="1">
      <alignment horizontal="right"/>
    </xf>
    <xf numFmtId="0" fontId="3" fillId="0" borderId="19" xfId="58" applyFont="1" applyFill="1" applyBorder="1" applyAlignment="1">
      <alignment horizontal="center" wrapText="1"/>
      <protection/>
    </xf>
    <xf numFmtId="10" fontId="2" fillId="0" borderId="0" xfId="58" applyNumberFormat="1" applyFont="1">
      <alignment/>
      <protection/>
    </xf>
    <xf numFmtId="0" fontId="17" fillId="0" borderId="11" xfId="58" applyFont="1" applyFill="1" applyBorder="1" applyAlignment="1">
      <alignment horizontal="center" vertical="top" wrapText="1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left"/>
      <protection/>
    </xf>
    <xf numFmtId="175" fontId="23" fillId="0" borderId="0" xfId="58" applyNumberFormat="1" applyFont="1" applyFill="1">
      <alignment/>
      <protection/>
    </xf>
    <xf numFmtId="177" fontId="3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0" fontId="21" fillId="0" borderId="0" xfId="58" applyFont="1" applyFill="1">
      <alignment/>
      <protection/>
    </xf>
    <xf numFmtId="179" fontId="21" fillId="0" borderId="0" xfId="58" applyNumberFormat="1" applyFont="1" applyFill="1">
      <alignment/>
      <protection/>
    </xf>
    <xf numFmtId="175" fontId="21" fillId="0" borderId="0" xfId="58" applyNumberFormat="1" applyFont="1" applyFill="1" applyAlignment="1">
      <alignment shrinkToFit="1"/>
      <protection/>
    </xf>
    <xf numFmtId="0" fontId="10" fillId="0" borderId="1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174" fontId="5" fillId="0" borderId="10" xfId="56" applyNumberFormat="1" applyFont="1" applyFill="1" applyBorder="1" applyAlignment="1">
      <alignment/>
      <protection/>
    </xf>
    <xf numFmtId="174" fontId="6" fillId="0" borderId="10" xfId="5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7" fillId="36" borderId="0" xfId="0" applyFont="1" applyFill="1" applyAlignment="1">
      <alignment/>
    </xf>
    <xf numFmtId="0" fontId="22" fillId="36" borderId="0" xfId="0" applyFont="1" applyFill="1" applyAlignment="1">
      <alignment horizontal="left" indent="4"/>
    </xf>
    <xf numFmtId="0" fontId="7" fillId="0" borderId="24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wrapText="1"/>
      <protection/>
    </xf>
    <xf numFmtId="0" fontId="10" fillId="0" borderId="14" xfId="58" applyFont="1" applyFill="1" applyBorder="1" applyAlignment="1">
      <alignment wrapText="1"/>
      <protection/>
    </xf>
    <xf numFmtId="0" fontId="2" fillId="0" borderId="14" xfId="58" applyFont="1" applyFill="1" applyBorder="1" applyAlignment="1">
      <alignment wrapText="1"/>
      <protection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25" xfId="0" applyFont="1" applyFill="1" applyBorder="1" applyAlignment="1">
      <alignment wrapText="1"/>
    </xf>
    <xf numFmtId="174" fontId="6" fillId="0" borderId="25" xfId="56" applyNumberFormat="1" applyFont="1" applyFill="1" applyBorder="1" applyAlignment="1">
      <alignment/>
      <protection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/>
    </xf>
    <xf numFmtId="0" fontId="10" fillId="0" borderId="0" xfId="56" applyFont="1" applyFill="1">
      <alignment/>
      <protection/>
    </xf>
    <xf numFmtId="0" fontId="10" fillId="0" borderId="10" xfId="56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174" fontId="3" fillId="0" borderId="10" xfId="56" applyNumberFormat="1" applyFont="1" applyFill="1" applyBorder="1" applyAlignment="1">
      <alignment horizontal="right"/>
      <protection/>
    </xf>
    <xf numFmtId="174" fontId="2" fillId="0" borderId="10" xfId="56" applyNumberFormat="1" applyFont="1" applyFill="1" applyBorder="1" applyAlignment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74" fontId="25" fillId="0" borderId="10" xfId="56" applyNumberFormat="1" applyFont="1" applyFill="1" applyBorder="1" applyAlignment="1">
      <alignment/>
      <protection/>
    </xf>
    <xf numFmtId="0" fontId="25" fillId="0" borderId="10" xfId="56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wrapText="1"/>
      <protection/>
    </xf>
    <xf numFmtId="174" fontId="2" fillId="0" borderId="10" xfId="56" applyNumberFormat="1" applyFont="1" applyFill="1" applyBorder="1" applyAlignment="1">
      <alignment/>
      <protection/>
    </xf>
    <xf numFmtId="0" fontId="10" fillId="0" borderId="10" xfId="56" applyFont="1" applyFill="1" applyBorder="1" applyAlignment="1">
      <alignment horizontal="center"/>
      <protection/>
    </xf>
    <xf numFmtId="174" fontId="10" fillId="0" borderId="10" xfId="56" applyNumberFormat="1" applyFont="1" applyFill="1" applyBorder="1" applyAlignment="1">
      <alignment/>
      <protection/>
    </xf>
    <xf numFmtId="174" fontId="2" fillId="0" borderId="10" xfId="56" applyNumberFormat="1" applyFont="1" applyFill="1" applyBorder="1">
      <alignment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4" fontId="2" fillId="0" borderId="10" xfId="56" applyNumberFormat="1" applyFont="1" applyFill="1" applyBorder="1">
      <alignment/>
      <protection/>
    </xf>
    <xf numFmtId="174" fontId="3" fillId="0" borderId="10" xfId="66" applyNumberFormat="1" applyFont="1" applyFill="1" applyBorder="1" applyAlignment="1" applyProtection="1">
      <alignment/>
      <protection/>
    </xf>
    <xf numFmtId="174" fontId="2" fillId="0" borderId="0" xfId="56" applyNumberFormat="1" applyFont="1" applyFill="1" applyBorder="1">
      <alignment/>
      <protection/>
    </xf>
    <xf numFmtId="0" fontId="10" fillId="36" borderId="0" xfId="56" applyFont="1" applyFill="1" applyAlignment="1">
      <alignment horizontal="left"/>
      <protection/>
    </xf>
    <xf numFmtId="0" fontId="10" fillId="36" borderId="0" xfId="56" applyFont="1" applyFill="1" applyAlignment="1">
      <alignment horizontal="center"/>
      <protection/>
    </xf>
    <xf numFmtId="0" fontId="10" fillId="36" borderId="0" xfId="56" applyFont="1" applyFill="1">
      <alignment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80" fontId="10" fillId="0" borderId="10" xfId="58" applyNumberFormat="1" applyFont="1" applyFill="1" applyBorder="1" applyAlignment="1">
      <alignment horizontal="right"/>
      <protection/>
    </xf>
    <xf numFmtId="180" fontId="2" fillId="0" borderId="10" xfId="58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" fillId="0" borderId="0" xfId="56" applyFont="1" applyFill="1" applyAlignment="1">
      <alignment horizontal="right"/>
      <protection/>
    </xf>
    <xf numFmtId="0" fontId="10" fillId="0" borderId="0" xfId="56" applyFont="1" applyFill="1" applyAlignment="1">
      <alignment horizontal="right"/>
      <protection/>
    </xf>
    <xf numFmtId="174" fontId="5" fillId="0" borderId="10" xfId="66" applyNumberFormat="1" applyFont="1" applyFill="1" applyBorder="1" applyAlignment="1" applyProtection="1">
      <alignment horizontal="right" wrapText="1"/>
      <protection/>
    </xf>
    <xf numFmtId="174" fontId="6" fillId="0" borderId="10" xfId="58" applyNumberFormat="1" applyFont="1" applyFill="1" applyBorder="1" applyAlignment="1">
      <alignment horizontal="right" wrapText="1"/>
      <protection/>
    </xf>
    <xf numFmtId="174" fontId="5" fillId="0" borderId="10" xfId="58" applyNumberFormat="1" applyFont="1" applyFill="1" applyBorder="1" applyAlignment="1">
      <alignment horizontal="right" wrapText="1"/>
      <protection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4" fontId="2" fillId="0" borderId="27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4" fontId="6" fillId="0" borderId="10" xfId="56" applyNumberFormat="1" applyFont="1" applyFill="1" applyBorder="1" applyAlignment="1">
      <alignment/>
      <protection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0" fontId="2" fillId="0" borderId="28" xfId="58" applyFont="1" applyFill="1" applyBorder="1" applyAlignment="1">
      <alignment horizontal="center" vertical="center"/>
      <protection/>
    </xf>
    <xf numFmtId="49" fontId="17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175" fontId="2" fillId="0" borderId="2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174" fontId="10" fillId="0" borderId="10" xfId="56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" fillId="33" borderId="2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7" fillId="33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27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Fill="1" applyAlignment="1">
      <alignment/>
    </xf>
    <xf numFmtId="0" fontId="27" fillId="0" borderId="27" xfId="0" applyFont="1" applyFill="1" applyBorder="1" applyAlignment="1">
      <alignment horizontal="left" vertical="top" wrapText="1"/>
    </xf>
    <xf numFmtId="49" fontId="27" fillId="0" borderId="26" xfId="66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>
      <alignment horizontal="justify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27" xfId="0" applyFont="1" applyBorder="1" applyAlignment="1">
      <alignment vertical="center" wrapText="1"/>
    </xf>
    <xf numFmtId="0" fontId="27" fillId="33" borderId="1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top"/>
    </xf>
    <xf numFmtId="0" fontId="27" fillId="33" borderId="27" xfId="0" applyFont="1" applyFill="1" applyBorder="1" applyAlignment="1">
      <alignment vertical="center" wrapText="1"/>
    </xf>
    <xf numFmtId="0" fontId="29" fillId="33" borderId="26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2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top" wrapText="1"/>
    </xf>
    <xf numFmtId="0" fontId="27" fillId="33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4" fillId="0" borderId="0" xfId="56" applyFont="1" applyFill="1">
      <alignment/>
      <protection/>
    </xf>
    <xf numFmtId="0" fontId="2" fillId="0" borderId="0" xfId="0" applyFont="1" applyFill="1" applyAlignment="1">
      <alignment/>
    </xf>
    <xf numFmtId="0" fontId="3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3" fillId="36" borderId="0" xfId="58" applyFont="1" applyFill="1">
      <alignment/>
      <protection/>
    </xf>
    <xf numFmtId="180" fontId="3" fillId="0" borderId="10" xfId="66" applyNumberFormat="1" applyFont="1" applyFill="1" applyBorder="1" applyAlignment="1" applyProtection="1">
      <alignment/>
      <protection/>
    </xf>
    <xf numFmtId="180" fontId="3" fillId="0" borderId="10" xfId="66" applyNumberFormat="1" applyFont="1" applyFill="1" applyBorder="1" applyAlignment="1" applyProtection="1">
      <alignment horizontal="right"/>
      <protection/>
    </xf>
    <xf numFmtId="174" fontId="6" fillId="36" borderId="10" xfId="58" applyNumberFormat="1" applyFont="1" applyFill="1" applyBorder="1" applyAlignment="1">
      <alignment horizontal="right" wrapText="1"/>
      <protection/>
    </xf>
    <xf numFmtId="0" fontId="17" fillId="0" borderId="0" xfId="0" applyFont="1" applyFill="1" applyAlignment="1">
      <alignment horizontal="center"/>
    </xf>
    <xf numFmtId="174" fontId="2" fillId="36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78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4" fontId="2" fillId="36" borderId="10" xfId="0" applyNumberFormat="1" applyFont="1" applyFill="1" applyBorder="1" applyAlignment="1">
      <alignment/>
    </xf>
    <xf numFmtId="174" fontId="2" fillId="36" borderId="27" xfId="0" applyNumberFormat="1" applyFont="1" applyFill="1" applyBorder="1" applyAlignment="1">
      <alignment/>
    </xf>
    <xf numFmtId="174" fontId="2" fillId="36" borderId="2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right" vertical="center"/>
    </xf>
    <xf numFmtId="0" fontId="10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56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0" xfId="56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5" fillId="0" borderId="0" xfId="58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center"/>
      <protection/>
    </xf>
    <xf numFmtId="1" fontId="5" fillId="33" borderId="0" xfId="57" applyNumberFormat="1" applyFont="1" applyFill="1" applyBorder="1" applyAlignment="1">
      <alignment horizontal="center" wrapText="1"/>
      <protection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2" fillId="33" borderId="0" xfId="58" applyFont="1" applyFill="1" applyAlignment="1">
      <alignment horizontal="right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/>
      <protection/>
    </xf>
    <xf numFmtId="0" fontId="2" fillId="33" borderId="16" xfId="58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0" xfId="0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58" applyFont="1" applyFill="1" applyBorder="1" applyAlignment="1">
      <alignment horizontal="right"/>
      <protection/>
    </xf>
    <xf numFmtId="1" fontId="5" fillId="0" borderId="0" xfId="57" applyNumberFormat="1" applyFont="1" applyFill="1" applyBorder="1" applyAlignment="1">
      <alignment horizontal="center" wrapText="1"/>
      <protection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Border="1" applyAlignment="1">
      <alignment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22" xfId="58" applyFont="1" applyBorder="1" applyAlignment="1">
      <alignment horizontal="left" wrapText="1"/>
      <protection/>
    </xf>
    <xf numFmtId="0" fontId="2" fillId="0" borderId="16" xfId="58" applyFont="1" applyBorder="1" applyAlignment="1">
      <alignment horizontal="left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76" fontId="2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7"/>
  <sheetViews>
    <sheetView view="pageBreakPreview" zoomScale="50" zoomScaleNormal="65" zoomScaleSheetLayoutView="50" zoomScalePageLayoutView="0" workbookViewId="0" topLeftCell="C1">
      <selection activeCell="C3" sqref="A3:IV3"/>
    </sheetView>
  </sheetViews>
  <sheetFormatPr defaultColWidth="9.125" defaultRowHeight="12.75"/>
  <cols>
    <col min="1" max="1" width="24.75390625" style="1" customWidth="1"/>
    <col min="2" max="2" width="37.125" style="2" customWidth="1"/>
    <col min="3" max="3" width="210.375" style="3" customWidth="1"/>
    <col min="4" max="4" width="9.125" style="3" customWidth="1"/>
    <col min="5" max="5" width="11.375" style="3" customWidth="1"/>
    <col min="6" max="16384" width="9.125" style="3" customWidth="1"/>
  </cols>
  <sheetData>
    <row r="1" spans="1:4" s="363" customFormat="1" ht="42.75" customHeight="1">
      <c r="A1" s="413"/>
      <c r="B1" s="414"/>
      <c r="C1" s="415" t="s">
        <v>0</v>
      </c>
      <c r="D1" s="416"/>
    </row>
    <row r="2" spans="1:4" s="363" customFormat="1" ht="24.75">
      <c r="A2" s="413"/>
      <c r="B2" s="417"/>
      <c r="C2" s="418" t="s">
        <v>530</v>
      </c>
      <c r="D2" s="419"/>
    </row>
    <row r="3" spans="1:4" s="363" customFormat="1" ht="24.75">
      <c r="A3" s="413"/>
      <c r="B3" s="417"/>
      <c r="C3" s="420" t="s">
        <v>529</v>
      </c>
      <c r="D3" s="419"/>
    </row>
    <row r="4" spans="3:4" ht="48" customHeight="1">
      <c r="C4" s="6"/>
      <c r="D4" s="7"/>
    </row>
    <row r="5" spans="1:3" s="412" customFormat="1" ht="102.75" customHeight="1">
      <c r="A5" s="456" t="s">
        <v>532</v>
      </c>
      <c r="B5" s="456"/>
      <c r="C5" s="456"/>
    </row>
    <row r="6" spans="1:3" ht="0" customHeight="1" hidden="1">
      <c r="A6" s="8"/>
      <c r="B6" s="9"/>
      <c r="C6" s="9"/>
    </row>
    <row r="7" spans="1:3" s="361" customFormat="1" ht="45" customHeight="1">
      <c r="A7" s="457" t="s">
        <v>2</v>
      </c>
      <c r="B7" s="458"/>
      <c r="C7" s="459" t="s">
        <v>3</v>
      </c>
    </row>
    <row r="8" spans="1:3" s="361" customFormat="1" ht="269.25" customHeight="1">
      <c r="A8" s="422" t="s">
        <v>467</v>
      </c>
      <c r="B8" s="421" t="s">
        <v>468</v>
      </c>
      <c r="C8" s="459"/>
    </row>
    <row r="9" spans="1:3" s="362" customFormat="1" ht="21">
      <c r="A9" s="364">
        <v>1</v>
      </c>
      <c r="B9" s="365">
        <v>2</v>
      </c>
      <c r="C9" s="366">
        <v>3</v>
      </c>
    </row>
    <row r="10" spans="1:3" s="1" customFormat="1" ht="36" customHeight="1" hidden="1">
      <c r="A10" s="212">
        <v>816</v>
      </c>
      <c r="B10" s="10"/>
      <c r="C10" s="215" t="s">
        <v>4</v>
      </c>
    </row>
    <row r="11" spans="1:3" s="1" customFormat="1" ht="63.75" customHeight="1" hidden="1">
      <c r="A11" s="213">
        <v>816</v>
      </c>
      <c r="B11" s="10" t="s">
        <v>387</v>
      </c>
      <c r="C11" s="214" t="s">
        <v>5</v>
      </c>
    </row>
    <row r="12" spans="1:3" s="407" customFormat="1" ht="34.5" customHeight="1">
      <c r="A12" s="404">
        <v>821</v>
      </c>
      <c r="B12" s="405"/>
      <c r="C12" s="406" t="s">
        <v>497</v>
      </c>
    </row>
    <row r="13" spans="1:3" s="360" customFormat="1" ht="87.75" customHeight="1">
      <c r="A13" s="368">
        <v>821</v>
      </c>
      <c r="B13" s="367" t="s">
        <v>388</v>
      </c>
      <c r="C13" s="369" t="s">
        <v>6</v>
      </c>
    </row>
    <row r="14" spans="1:3" s="360" customFormat="1" ht="69.75" customHeight="1">
      <c r="A14" s="368">
        <v>821</v>
      </c>
      <c r="B14" s="367" t="s">
        <v>7</v>
      </c>
      <c r="C14" s="369" t="s">
        <v>8</v>
      </c>
    </row>
    <row r="15" spans="1:3" s="360" customFormat="1" ht="45" hidden="1">
      <c r="A15" s="368">
        <v>821</v>
      </c>
      <c r="B15" s="367" t="s">
        <v>389</v>
      </c>
      <c r="C15" s="369" t="s">
        <v>9</v>
      </c>
    </row>
    <row r="16" spans="1:3" s="411" customFormat="1" ht="34.5" customHeight="1">
      <c r="A16" s="408">
        <v>910</v>
      </c>
      <c r="B16" s="409"/>
      <c r="C16" s="410" t="s">
        <v>10</v>
      </c>
    </row>
    <row r="17" spans="1:3" s="361" customFormat="1" ht="84" customHeight="1">
      <c r="A17" s="371">
        <v>910</v>
      </c>
      <c r="B17" s="370" t="s">
        <v>469</v>
      </c>
      <c r="C17" s="372" t="s">
        <v>470</v>
      </c>
    </row>
    <row r="18" spans="1:3" s="361" customFormat="1" ht="149.25" customHeight="1">
      <c r="A18" s="371">
        <v>910</v>
      </c>
      <c r="B18" s="370" t="s">
        <v>471</v>
      </c>
      <c r="C18" s="372" t="s">
        <v>472</v>
      </c>
    </row>
    <row r="19" spans="1:3" s="361" customFormat="1" ht="55.5" customHeight="1">
      <c r="A19" s="371">
        <v>910</v>
      </c>
      <c r="B19" s="370" t="s">
        <v>473</v>
      </c>
      <c r="C19" s="372" t="s">
        <v>528</v>
      </c>
    </row>
    <row r="20" spans="1:3" s="407" customFormat="1" ht="34.5" customHeight="1">
      <c r="A20" s="404">
        <v>992</v>
      </c>
      <c r="B20" s="405"/>
      <c r="C20" s="406" t="s">
        <v>11</v>
      </c>
    </row>
    <row r="21" spans="1:3" s="360" customFormat="1" ht="47.25" customHeight="1">
      <c r="A21" s="368">
        <v>992</v>
      </c>
      <c r="B21" s="367" t="s">
        <v>390</v>
      </c>
      <c r="C21" s="425" t="s">
        <v>12</v>
      </c>
    </row>
    <row r="22" spans="1:3" s="360" customFormat="1" ht="42" customHeight="1" hidden="1">
      <c r="A22" s="368">
        <v>992</v>
      </c>
      <c r="B22" s="373" t="s">
        <v>391</v>
      </c>
      <c r="C22" s="376" t="s">
        <v>13</v>
      </c>
    </row>
    <row r="23" spans="1:3" s="360" customFormat="1" ht="40.5" customHeight="1" hidden="1">
      <c r="A23" s="374">
        <v>992</v>
      </c>
      <c r="B23" s="375" t="s">
        <v>392</v>
      </c>
      <c r="C23" s="376" t="s">
        <v>14</v>
      </c>
    </row>
    <row r="24" spans="1:3" s="360" customFormat="1" ht="57" customHeight="1">
      <c r="A24" s="374">
        <v>992</v>
      </c>
      <c r="B24" s="377" t="s">
        <v>393</v>
      </c>
      <c r="C24" s="423" t="s">
        <v>15</v>
      </c>
    </row>
    <row r="25" spans="1:3" s="360" customFormat="1" ht="51" customHeight="1">
      <c r="A25" s="374">
        <v>992</v>
      </c>
      <c r="B25" s="375" t="s">
        <v>394</v>
      </c>
      <c r="C25" s="376" t="s">
        <v>16</v>
      </c>
    </row>
    <row r="26" spans="1:5" s="360" customFormat="1" ht="34.5" customHeight="1">
      <c r="A26" s="379">
        <v>992</v>
      </c>
      <c r="B26" s="380" t="s">
        <v>395</v>
      </c>
      <c r="C26" s="381" t="s">
        <v>17</v>
      </c>
      <c r="E26" s="382"/>
    </row>
    <row r="27" spans="1:3" s="383" customFormat="1" ht="34.5" customHeight="1" hidden="1">
      <c r="A27" s="379">
        <v>992</v>
      </c>
      <c r="B27" s="380" t="s">
        <v>396</v>
      </c>
      <c r="C27" s="376" t="s">
        <v>18</v>
      </c>
    </row>
    <row r="28" spans="1:3" s="360" customFormat="1" ht="34.5" customHeight="1">
      <c r="A28" s="379">
        <v>992</v>
      </c>
      <c r="B28" s="380" t="s">
        <v>397</v>
      </c>
      <c r="C28" s="376" t="s">
        <v>19</v>
      </c>
    </row>
    <row r="29" spans="1:3" s="360" customFormat="1" ht="56.25" customHeight="1">
      <c r="A29" s="379">
        <v>992</v>
      </c>
      <c r="B29" s="384" t="s">
        <v>398</v>
      </c>
      <c r="C29" s="378" t="s">
        <v>20</v>
      </c>
    </row>
    <row r="30" spans="1:3" s="360" customFormat="1" ht="51.75" customHeight="1">
      <c r="A30" s="379">
        <v>992</v>
      </c>
      <c r="B30" s="384" t="s">
        <v>399</v>
      </c>
      <c r="C30" s="378" t="s">
        <v>21</v>
      </c>
    </row>
    <row r="31" spans="1:3" s="360" customFormat="1" ht="34.5" customHeight="1">
      <c r="A31" s="379">
        <v>992</v>
      </c>
      <c r="B31" s="384" t="s">
        <v>400</v>
      </c>
      <c r="C31" s="378" t="s">
        <v>22</v>
      </c>
    </row>
    <row r="32" spans="1:3" s="360" customFormat="1" ht="34.5" customHeight="1">
      <c r="A32" s="379">
        <v>992</v>
      </c>
      <c r="B32" s="384" t="s">
        <v>401</v>
      </c>
      <c r="C32" s="378" t="s">
        <v>23</v>
      </c>
    </row>
    <row r="33" spans="1:3" s="360" customFormat="1" ht="34.5" customHeight="1">
      <c r="A33" s="379">
        <v>992</v>
      </c>
      <c r="B33" s="384" t="s">
        <v>402</v>
      </c>
      <c r="C33" s="378" t="s">
        <v>24</v>
      </c>
    </row>
    <row r="34" spans="1:3" s="360" customFormat="1" ht="34.5" customHeight="1">
      <c r="A34" s="379">
        <v>992</v>
      </c>
      <c r="B34" s="384" t="s">
        <v>403</v>
      </c>
      <c r="C34" s="378" t="s">
        <v>25</v>
      </c>
    </row>
    <row r="35" spans="1:3" s="360" customFormat="1" ht="75" customHeight="1">
      <c r="A35" s="379">
        <v>992</v>
      </c>
      <c r="B35" s="384" t="s">
        <v>365</v>
      </c>
      <c r="C35" s="378" t="s">
        <v>26</v>
      </c>
    </row>
    <row r="36" spans="1:3" s="360" customFormat="1" ht="78" customHeight="1">
      <c r="A36" s="379">
        <v>992</v>
      </c>
      <c r="B36" s="384" t="s">
        <v>364</v>
      </c>
      <c r="C36" s="378" t="s">
        <v>27</v>
      </c>
    </row>
    <row r="37" spans="1:3" s="360" customFormat="1" ht="78" customHeight="1">
      <c r="A37" s="379">
        <v>992</v>
      </c>
      <c r="B37" s="384" t="s">
        <v>363</v>
      </c>
      <c r="C37" s="378" t="s">
        <v>28</v>
      </c>
    </row>
    <row r="38" spans="1:3" s="360" customFormat="1" ht="72" customHeight="1">
      <c r="A38" s="374">
        <v>992</v>
      </c>
      <c r="B38" s="377" t="s">
        <v>362</v>
      </c>
      <c r="C38" s="378" t="s">
        <v>29</v>
      </c>
    </row>
    <row r="39" spans="1:3" s="360" customFormat="1" ht="75" customHeight="1">
      <c r="A39" s="374">
        <v>992</v>
      </c>
      <c r="B39" s="377" t="s">
        <v>361</v>
      </c>
      <c r="C39" s="378" t="s">
        <v>30</v>
      </c>
    </row>
    <row r="40" spans="1:3" s="360" customFormat="1" ht="77.25" customHeight="1">
      <c r="A40" s="374">
        <v>992</v>
      </c>
      <c r="B40" s="377" t="s">
        <v>360</v>
      </c>
      <c r="C40" s="378" t="s">
        <v>31</v>
      </c>
    </row>
    <row r="41" spans="1:3" s="360" customFormat="1" ht="34.5" customHeight="1">
      <c r="A41" s="374">
        <v>992</v>
      </c>
      <c r="B41" s="375" t="s">
        <v>359</v>
      </c>
      <c r="C41" s="369" t="s">
        <v>32</v>
      </c>
    </row>
    <row r="42" spans="1:3" s="360" customFormat="1" ht="57" customHeight="1">
      <c r="A42" s="374">
        <v>992</v>
      </c>
      <c r="B42" s="375" t="s">
        <v>358</v>
      </c>
      <c r="C42" s="369" t="s">
        <v>33</v>
      </c>
    </row>
    <row r="43" spans="1:3" s="360" customFormat="1" ht="34.5" customHeight="1">
      <c r="A43" s="374">
        <v>992</v>
      </c>
      <c r="B43" s="375" t="s">
        <v>357</v>
      </c>
      <c r="C43" s="369" t="s">
        <v>34</v>
      </c>
    </row>
    <row r="44" spans="1:3" s="361" customFormat="1" ht="49.5" customHeight="1">
      <c r="A44" s="379">
        <v>992</v>
      </c>
      <c r="B44" s="380" t="s">
        <v>526</v>
      </c>
      <c r="C44" s="372" t="s">
        <v>527</v>
      </c>
    </row>
    <row r="45" spans="1:3" s="387" customFormat="1" ht="57" customHeight="1">
      <c r="A45" s="379">
        <v>992</v>
      </c>
      <c r="B45" s="385" t="s">
        <v>479</v>
      </c>
      <c r="C45" s="386" t="s">
        <v>480</v>
      </c>
    </row>
    <row r="46" spans="1:3" s="361" customFormat="1" ht="62.25" customHeight="1" hidden="1">
      <c r="A46" s="379">
        <v>992</v>
      </c>
      <c r="B46" s="380" t="s">
        <v>481</v>
      </c>
      <c r="C46" s="372" t="s">
        <v>482</v>
      </c>
    </row>
    <row r="47" spans="1:3" s="361" customFormat="1" ht="52.5" customHeight="1">
      <c r="A47" s="379">
        <v>992</v>
      </c>
      <c r="B47" s="380" t="s">
        <v>483</v>
      </c>
      <c r="C47" s="372" t="s">
        <v>484</v>
      </c>
    </row>
    <row r="48" spans="1:3" s="361" customFormat="1" ht="53.25" customHeight="1">
      <c r="A48" s="379">
        <v>992</v>
      </c>
      <c r="B48" s="380" t="s">
        <v>485</v>
      </c>
      <c r="C48" s="372" t="s">
        <v>486</v>
      </c>
    </row>
    <row r="49" spans="1:3" s="361" customFormat="1" ht="45.75" customHeight="1">
      <c r="A49" s="379">
        <v>992</v>
      </c>
      <c r="B49" s="380" t="s">
        <v>487</v>
      </c>
      <c r="C49" s="372" t="s">
        <v>488</v>
      </c>
    </row>
    <row r="50" spans="1:3" s="361" customFormat="1" ht="69" customHeight="1">
      <c r="A50" s="379">
        <v>992</v>
      </c>
      <c r="B50" s="380" t="s">
        <v>489</v>
      </c>
      <c r="C50" s="372" t="s">
        <v>490</v>
      </c>
    </row>
    <row r="51" spans="1:3" s="361" customFormat="1" ht="48" customHeight="1">
      <c r="A51" s="379">
        <v>992</v>
      </c>
      <c r="B51" s="380" t="s">
        <v>491</v>
      </c>
      <c r="C51" s="372" t="s">
        <v>492</v>
      </c>
    </row>
    <row r="52" spans="1:3" s="361" customFormat="1" ht="50.25" customHeight="1">
      <c r="A52" s="379">
        <v>992</v>
      </c>
      <c r="B52" s="380" t="s">
        <v>493</v>
      </c>
      <c r="C52" s="372" t="s">
        <v>494</v>
      </c>
    </row>
    <row r="53" spans="1:3" s="361" customFormat="1" ht="96.75" customHeight="1">
      <c r="A53" s="379">
        <v>992</v>
      </c>
      <c r="B53" s="380" t="s">
        <v>495</v>
      </c>
      <c r="C53" s="372" t="s">
        <v>496</v>
      </c>
    </row>
    <row r="54" spans="1:3" s="361" customFormat="1" ht="96" customHeight="1">
      <c r="A54" s="379">
        <v>992</v>
      </c>
      <c r="B54" s="380" t="s">
        <v>499</v>
      </c>
      <c r="C54" s="372" t="s">
        <v>500</v>
      </c>
    </row>
    <row r="55" spans="1:3" s="361" customFormat="1" ht="72" customHeight="1">
      <c r="A55" s="379">
        <v>992</v>
      </c>
      <c r="B55" s="380" t="s">
        <v>501</v>
      </c>
      <c r="C55" s="372" t="s">
        <v>502</v>
      </c>
    </row>
    <row r="56" spans="1:3" s="361" customFormat="1" ht="51" customHeight="1">
      <c r="A56" s="379">
        <v>992</v>
      </c>
      <c r="B56" s="380" t="s">
        <v>503</v>
      </c>
      <c r="C56" s="388" t="s">
        <v>504</v>
      </c>
    </row>
    <row r="57" spans="1:3" s="361" customFormat="1" ht="45.75" customHeight="1">
      <c r="A57" s="379">
        <v>992</v>
      </c>
      <c r="B57" s="380" t="s">
        <v>505</v>
      </c>
      <c r="C57" s="372" t="s">
        <v>38</v>
      </c>
    </row>
    <row r="58" spans="1:3" s="361" customFormat="1" ht="54" customHeight="1" hidden="1">
      <c r="A58" s="379">
        <v>992</v>
      </c>
      <c r="B58" s="380" t="s">
        <v>356</v>
      </c>
      <c r="C58" s="372" t="s">
        <v>35</v>
      </c>
    </row>
    <row r="59" spans="1:3" s="361" customFormat="1" ht="37.5" customHeight="1" hidden="1">
      <c r="A59" s="379">
        <v>992</v>
      </c>
      <c r="B59" s="380" t="s">
        <v>355</v>
      </c>
      <c r="C59" s="372" t="s">
        <v>36</v>
      </c>
    </row>
    <row r="60" spans="1:3" s="361" customFormat="1" ht="42" customHeight="1" hidden="1">
      <c r="A60" s="389" t="s">
        <v>37</v>
      </c>
      <c r="B60" s="384" t="s">
        <v>354</v>
      </c>
      <c r="C60" s="390" t="s">
        <v>38</v>
      </c>
    </row>
    <row r="61" spans="1:3" s="361" customFormat="1" ht="54.75" customHeight="1" hidden="1">
      <c r="A61" s="379">
        <v>992</v>
      </c>
      <c r="B61" s="380" t="s">
        <v>353</v>
      </c>
      <c r="C61" s="372" t="s">
        <v>39</v>
      </c>
    </row>
    <row r="62" spans="1:3" s="361" customFormat="1" ht="39" customHeight="1" hidden="1">
      <c r="A62" s="391" t="s">
        <v>37</v>
      </c>
      <c r="B62" s="384" t="s">
        <v>352</v>
      </c>
      <c r="C62" s="390" t="s">
        <v>40</v>
      </c>
    </row>
    <row r="63" spans="1:3" s="361" customFormat="1" ht="34.5" customHeight="1">
      <c r="A63" s="379">
        <v>992</v>
      </c>
      <c r="B63" s="384" t="s">
        <v>351</v>
      </c>
      <c r="C63" s="392" t="s">
        <v>41</v>
      </c>
    </row>
    <row r="64" spans="1:3" s="360" customFormat="1" ht="47.25" customHeight="1">
      <c r="A64" s="374">
        <v>992</v>
      </c>
      <c r="B64" s="377" t="s">
        <v>350</v>
      </c>
      <c r="C64" s="376" t="s">
        <v>42</v>
      </c>
    </row>
    <row r="65" spans="1:3" s="360" customFormat="1" ht="34.5" customHeight="1">
      <c r="A65" s="374">
        <v>992</v>
      </c>
      <c r="B65" s="375" t="s">
        <v>349</v>
      </c>
      <c r="C65" s="376" t="s">
        <v>43</v>
      </c>
    </row>
    <row r="66" spans="1:3" s="360" customFormat="1" ht="34.5" customHeight="1">
      <c r="A66" s="374">
        <v>992</v>
      </c>
      <c r="B66" s="377" t="s">
        <v>425</v>
      </c>
      <c r="C66" s="393" t="s">
        <v>451</v>
      </c>
    </row>
    <row r="67" spans="1:3" s="360" customFormat="1" ht="34.5" customHeight="1">
      <c r="A67" s="374">
        <v>992</v>
      </c>
      <c r="B67" s="377" t="s">
        <v>452</v>
      </c>
      <c r="C67" s="393" t="s">
        <v>453</v>
      </c>
    </row>
    <row r="68" spans="1:3" s="360" customFormat="1" ht="47.25" customHeight="1">
      <c r="A68" s="374">
        <v>992</v>
      </c>
      <c r="B68" s="377" t="s">
        <v>456</v>
      </c>
      <c r="C68" s="394" t="s">
        <v>457</v>
      </c>
    </row>
    <row r="69" spans="1:4" s="361" customFormat="1" ht="34.5" customHeight="1">
      <c r="A69" s="379">
        <v>992</v>
      </c>
      <c r="B69" s="384" t="s">
        <v>461</v>
      </c>
      <c r="C69" s="394" t="s">
        <v>465</v>
      </c>
      <c r="D69" s="395" t="s">
        <v>464</v>
      </c>
    </row>
    <row r="70" spans="1:3" s="361" customFormat="1" ht="34.5" customHeight="1">
      <c r="A70" s="379">
        <v>992</v>
      </c>
      <c r="B70" s="396" t="s">
        <v>424</v>
      </c>
      <c r="C70" s="392" t="s">
        <v>44</v>
      </c>
    </row>
    <row r="71" spans="1:3" s="360" customFormat="1" ht="34.5" customHeight="1">
      <c r="A71" s="374">
        <v>992</v>
      </c>
      <c r="B71" s="377" t="s">
        <v>422</v>
      </c>
      <c r="C71" s="378" t="s">
        <v>46</v>
      </c>
    </row>
    <row r="72" spans="1:3" s="360" customFormat="1" ht="34.5" customHeight="1">
      <c r="A72" s="374">
        <v>992</v>
      </c>
      <c r="B72" s="375" t="s">
        <v>423</v>
      </c>
      <c r="C72" s="376" t="s">
        <v>45</v>
      </c>
    </row>
    <row r="73" spans="1:5" s="360" customFormat="1" ht="51" customHeight="1">
      <c r="A73" s="374">
        <v>992</v>
      </c>
      <c r="B73" s="377" t="s">
        <v>421</v>
      </c>
      <c r="C73" s="424" t="s">
        <v>47</v>
      </c>
      <c r="D73" s="361"/>
      <c r="E73" s="361"/>
    </row>
    <row r="74" spans="1:5" s="360" customFormat="1" ht="34.5" customHeight="1">
      <c r="A74" s="374">
        <v>992</v>
      </c>
      <c r="B74" s="377" t="s">
        <v>420</v>
      </c>
      <c r="C74" s="378" t="s">
        <v>48</v>
      </c>
      <c r="D74" s="361"/>
      <c r="E74" s="361"/>
    </row>
    <row r="75" spans="1:5" s="360" customFormat="1" ht="58.5" customHeight="1">
      <c r="A75" s="374">
        <v>992</v>
      </c>
      <c r="B75" s="375" t="s">
        <v>414</v>
      </c>
      <c r="C75" s="399" t="s">
        <v>49</v>
      </c>
      <c r="D75" s="361"/>
      <c r="E75" s="361"/>
    </row>
    <row r="76" spans="1:4" s="360" customFormat="1" ht="34.5" customHeight="1">
      <c r="A76" s="374">
        <v>992</v>
      </c>
      <c r="B76" s="397" t="s">
        <v>415</v>
      </c>
      <c r="C76" s="399" t="s">
        <v>50</v>
      </c>
      <c r="D76" s="398"/>
    </row>
    <row r="77" spans="1:3" s="360" customFormat="1" ht="34.5" customHeight="1">
      <c r="A77" s="374">
        <v>992</v>
      </c>
      <c r="B77" s="397" t="s">
        <v>416</v>
      </c>
      <c r="C77" s="399" t="s">
        <v>51</v>
      </c>
    </row>
    <row r="78" spans="1:3" s="360" customFormat="1" ht="75.75" customHeight="1">
      <c r="A78" s="374">
        <v>992</v>
      </c>
      <c r="B78" s="400" t="s">
        <v>431</v>
      </c>
      <c r="C78" s="403" t="s">
        <v>52</v>
      </c>
    </row>
    <row r="79" spans="1:3" s="360" customFormat="1" ht="51" customHeight="1">
      <c r="A79" s="374">
        <v>992</v>
      </c>
      <c r="B79" s="377" t="s">
        <v>419</v>
      </c>
      <c r="C79" s="378" t="s">
        <v>53</v>
      </c>
    </row>
    <row r="80" spans="1:3" s="361" customFormat="1" ht="52.5" customHeight="1">
      <c r="A80" s="379">
        <v>992</v>
      </c>
      <c r="B80" s="384" t="s">
        <v>418</v>
      </c>
      <c r="C80" s="390" t="s">
        <v>404</v>
      </c>
    </row>
    <row r="81" spans="1:3" s="360" customFormat="1" ht="34.5" customHeight="1">
      <c r="A81" s="374">
        <v>992</v>
      </c>
      <c r="B81" s="367" t="s">
        <v>506</v>
      </c>
      <c r="C81" s="376" t="s">
        <v>55</v>
      </c>
    </row>
    <row r="82" spans="1:3" s="360" customFormat="1" ht="34.5" customHeight="1">
      <c r="A82" s="374">
        <v>992</v>
      </c>
      <c r="B82" s="367" t="s">
        <v>507</v>
      </c>
      <c r="C82" s="376" t="s">
        <v>56</v>
      </c>
    </row>
    <row r="83" s="1" customFormat="1" ht="0.75" customHeight="1"/>
    <row r="84" spans="1:3" s="1" customFormat="1" ht="109.5" customHeight="1">
      <c r="A84" s="460" t="s">
        <v>57</v>
      </c>
      <c r="B84" s="460"/>
      <c r="C84" s="460"/>
    </row>
    <row r="85" spans="1:3" s="402" customFormat="1" ht="63" customHeight="1">
      <c r="A85" s="461" t="s">
        <v>498</v>
      </c>
      <c r="B85" s="461"/>
      <c r="C85" s="401" t="s">
        <v>348</v>
      </c>
    </row>
    <row r="86" ht="18">
      <c r="C86" s="14"/>
    </row>
    <row r="87" ht="18">
      <c r="C87" s="15"/>
    </row>
  </sheetData>
  <sheetProtection selectLockedCells="1" selectUnlockedCells="1"/>
  <mergeCells count="5">
    <mergeCell ref="A5:C5"/>
    <mergeCell ref="A7:B7"/>
    <mergeCell ref="C7:C8"/>
    <mergeCell ref="A84:C84"/>
    <mergeCell ref="A85:B85"/>
  </mergeCells>
  <printOptions horizontalCentered="1"/>
  <pageMargins left="0.35433070866141736" right="0" top="0.3937007874015748" bottom="0.3937007874015748" header="0.5118110236220472" footer="0.5118110236220472"/>
  <pageSetup horizontalDpi="300" verticalDpi="300" orientation="portrait" paperSize="9" scale="37" r:id="rId1"/>
  <rowBreaks count="1" manualBreakCount="1">
    <brk id="4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view="pageBreakPreview" zoomScale="80" zoomScaleNormal="80" zoomScaleSheetLayoutView="80" zoomScalePageLayoutView="0" workbookViewId="0" topLeftCell="A1">
      <selection activeCell="A14" sqref="A14:IV14"/>
    </sheetView>
  </sheetViews>
  <sheetFormatPr defaultColWidth="9.125" defaultRowHeight="12.75"/>
  <cols>
    <col min="1" max="1" width="7.00390625" style="160" customWidth="1"/>
    <col min="2" max="2" width="11.50390625" style="160" customWidth="1"/>
    <col min="3" max="3" width="5.00390625" style="160" customWidth="1"/>
    <col min="4" max="4" width="16.875" style="160" customWidth="1"/>
    <col min="5" max="5" width="12.875" style="160" customWidth="1"/>
    <col min="6" max="6" width="17.125" style="160" customWidth="1"/>
    <col min="7" max="7" width="16.375" style="160" customWidth="1"/>
    <col min="8" max="8" width="19.875" style="160" customWidth="1"/>
    <col min="9" max="9" width="16.00390625" style="160" customWidth="1"/>
    <col min="10" max="16384" width="9.125" style="160" customWidth="1"/>
  </cols>
  <sheetData>
    <row r="1" ht="18">
      <c r="I1" s="161"/>
    </row>
    <row r="2" spans="4:13" ht="18">
      <c r="D2" s="164"/>
      <c r="E2" s="507" t="s">
        <v>336</v>
      </c>
      <c r="F2" s="507"/>
      <c r="G2" s="507"/>
      <c r="H2" s="507"/>
      <c r="I2" s="507"/>
      <c r="J2" s="163"/>
      <c r="K2" s="163"/>
      <c r="L2" s="163"/>
      <c r="M2" s="163"/>
    </row>
    <row r="3" spans="4:13" ht="18">
      <c r="D3" s="164"/>
      <c r="E3" s="507" t="s">
        <v>337</v>
      </c>
      <c r="F3" s="507"/>
      <c r="G3" s="507"/>
      <c r="H3" s="507"/>
      <c r="I3" s="507"/>
      <c r="J3" s="517" t="s">
        <v>302</v>
      </c>
      <c r="K3" s="517"/>
      <c r="L3" s="517"/>
      <c r="M3" s="517"/>
    </row>
    <row r="4" spans="4:13" ht="18">
      <c r="D4" s="162"/>
      <c r="E4" s="162"/>
      <c r="F4" s="162"/>
      <c r="G4" s="162"/>
      <c r="H4" s="507" t="s">
        <v>529</v>
      </c>
      <c r="I4" s="518"/>
      <c r="J4" s="162"/>
      <c r="K4" s="163"/>
      <c r="L4" s="163"/>
      <c r="M4" s="163"/>
    </row>
    <row r="5" spans="8:9" ht="18">
      <c r="H5" s="507"/>
      <c r="I5" s="507"/>
    </row>
    <row r="6" spans="2:9" ht="46.5" customHeight="1">
      <c r="B6" s="508" t="s">
        <v>433</v>
      </c>
      <c r="C6" s="508"/>
      <c r="D6" s="508"/>
      <c r="E6" s="508"/>
      <c r="F6" s="508"/>
      <c r="G6" s="508"/>
      <c r="H6" s="508"/>
      <c r="I6" s="508"/>
    </row>
    <row r="7" spans="3:9" ht="18">
      <c r="C7" s="161"/>
      <c r="D7" s="161"/>
      <c r="E7" s="161"/>
      <c r="F7" s="161"/>
      <c r="G7" s="161"/>
      <c r="H7" s="161"/>
      <c r="I7" s="161"/>
    </row>
    <row r="8" spans="2:9" ht="18" customHeight="1">
      <c r="B8" s="519" t="s">
        <v>338</v>
      </c>
      <c r="C8" s="519"/>
      <c r="D8" s="519"/>
      <c r="E8" s="519"/>
      <c r="F8" s="519"/>
      <c r="G8" s="519"/>
      <c r="H8" s="519"/>
      <c r="I8" s="519"/>
    </row>
    <row r="9" spans="2:9" ht="18">
      <c r="B9" s="519" t="s">
        <v>434</v>
      </c>
      <c r="C9" s="519"/>
      <c r="D9" s="519"/>
      <c r="E9" s="519"/>
      <c r="F9" s="519"/>
      <c r="G9" s="519"/>
      <c r="H9" s="519"/>
      <c r="I9" s="519"/>
    </row>
    <row r="11" spans="1:9" ht="24" customHeight="1">
      <c r="A11" s="510" t="s">
        <v>86</v>
      </c>
      <c r="B11" s="510" t="s">
        <v>339</v>
      </c>
      <c r="C11" s="510"/>
      <c r="D11" s="510" t="s">
        <v>514</v>
      </c>
      <c r="E11" s="510" t="s">
        <v>340</v>
      </c>
      <c r="F11" s="520" t="s">
        <v>341</v>
      </c>
      <c r="G11" s="521"/>
      <c r="H11" s="521"/>
      <c r="I11" s="522"/>
    </row>
    <row r="12" spans="1:13" ht="122.25" customHeight="1">
      <c r="A12" s="510"/>
      <c r="B12" s="510"/>
      <c r="C12" s="510"/>
      <c r="D12" s="510"/>
      <c r="E12" s="510"/>
      <c r="F12" s="166" t="s">
        <v>515</v>
      </c>
      <c r="G12" s="166" t="s">
        <v>342</v>
      </c>
      <c r="H12" s="431" t="s">
        <v>547</v>
      </c>
      <c r="I12" s="166" t="s">
        <v>343</v>
      </c>
      <c r="M12" s="179"/>
    </row>
    <row r="13" spans="1:9" ht="18">
      <c r="A13" s="168">
        <v>1</v>
      </c>
      <c r="B13" s="512">
        <v>2</v>
      </c>
      <c r="C13" s="512"/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</row>
    <row r="14" spans="1:9" ht="27" customHeight="1">
      <c r="A14" s="180"/>
      <c r="B14" s="526" t="s">
        <v>548</v>
      </c>
      <c r="C14" s="527"/>
      <c r="D14" s="433" t="s">
        <v>548</v>
      </c>
      <c r="E14" s="432">
        <v>0</v>
      </c>
      <c r="F14" s="433" t="s">
        <v>548</v>
      </c>
      <c r="G14" s="433" t="s">
        <v>548</v>
      </c>
      <c r="H14" s="433" t="s">
        <v>548</v>
      </c>
      <c r="I14" s="433" t="s">
        <v>548</v>
      </c>
    </row>
    <row r="17" spans="2:9" ht="18">
      <c r="B17" s="519" t="s">
        <v>344</v>
      </c>
      <c r="C17" s="519"/>
      <c r="D17" s="519"/>
      <c r="E17" s="519"/>
      <c r="F17" s="519"/>
      <c r="G17" s="519"/>
      <c r="H17" s="519"/>
      <c r="I17" s="519"/>
    </row>
    <row r="18" spans="2:9" ht="18">
      <c r="B18" s="519" t="s">
        <v>345</v>
      </c>
      <c r="C18" s="519"/>
      <c r="D18" s="519"/>
      <c r="E18" s="519"/>
      <c r="F18" s="519"/>
      <c r="G18" s="519"/>
      <c r="H18" s="519"/>
      <c r="I18" s="519"/>
    </row>
    <row r="19" spans="2:9" ht="18">
      <c r="B19" s="519" t="s">
        <v>543</v>
      </c>
      <c r="C19" s="519"/>
      <c r="D19" s="519"/>
      <c r="E19" s="519"/>
      <c r="F19" s="519"/>
      <c r="G19" s="519"/>
      <c r="H19" s="519"/>
      <c r="I19" s="519"/>
    </row>
    <row r="21" spans="1:9" ht="24.75" customHeight="1">
      <c r="A21" s="528" t="s">
        <v>346</v>
      </c>
      <c r="B21" s="528"/>
      <c r="C21" s="528"/>
      <c r="D21" s="528"/>
      <c r="E21" s="528"/>
      <c r="F21" s="528"/>
      <c r="G21" s="528"/>
      <c r="H21" s="529" t="s">
        <v>347</v>
      </c>
      <c r="I21" s="530"/>
    </row>
    <row r="22" spans="1:9" ht="60.75" customHeight="1">
      <c r="A22" s="528"/>
      <c r="B22" s="528"/>
      <c r="C22" s="528"/>
      <c r="D22" s="528"/>
      <c r="E22" s="528"/>
      <c r="F22" s="528"/>
      <c r="G22" s="528"/>
      <c r="H22" s="531"/>
      <c r="I22" s="532"/>
    </row>
    <row r="23" spans="1:9" ht="42" customHeight="1">
      <c r="A23" s="523" t="s">
        <v>544</v>
      </c>
      <c r="B23" s="523"/>
      <c r="C23" s="523"/>
      <c r="D23" s="523"/>
      <c r="E23" s="523"/>
      <c r="F23" s="523"/>
      <c r="G23" s="523"/>
      <c r="H23" s="524">
        <v>0</v>
      </c>
      <c r="I23" s="525"/>
    </row>
    <row r="25" ht="41.25" customHeight="1"/>
    <row r="26" spans="1:3" s="3" customFormat="1" ht="18">
      <c r="A26" s="12" t="s">
        <v>58</v>
      </c>
      <c r="B26" s="13"/>
      <c r="C26" s="14"/>
    </row>
    <row r="27" spans="1:8" s="3" customFormat="1" ht="18">
      <c r="A27" s="1" t="s">
        <v>59</v>
      </c>
      <c r="B27" s="2"/>
      <c r="C27" s="15"/>
      <c r="H27" s="3" t="s">
        <v>439</v>
      </c>
    </row>
  </sheetData>
  <sheetProtection selectLockedCells="1" selectUnlockedCells="1"/>
  <mergeCells count="22">
    <mergeCell ref="A23:G23"/>
    <mergeCell ref="H23:I23"/>
    <mergeCell ref="B13:C13"/>
    <mergeCell ref="B14:C14"/>
    <mergeCell ref="B17:I17"/>
    <mergeCell ref="B18:I18"/>
    <mergeCell ref="B19:I19"/>
    <mergeCell ref="A21:G22"/>
    <mergeCell ref="H21:I22"/>
    <mergeCell ref="B8:I8"/>
    <mergeCell ref="B9:I9"/>
    <mergeCell ref="A11:A12"/>
    <mergeCell ref="B11:C12"/>
    <mergeCell ref="D11:D12"/>
    <mergeCell ref="E11:E12"/>
    <mergeCell ref="F11:I11"/>
    <mergeCell ref="E2:I2"/>
    <mergeCell ref="E3:I3"/>
    <mergeCell ref="J3:M3"/>
    <mergeCell ref="H5:I5"/>
    <mergeCell ref="B6:I6"/>
    <mergeCell ref="H4:I4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Normal="90" zoomScaleSheetLayoutView="80" zoomScalePageLayoutView="0" workbookViewId="0" topLeftCell="A7">
      <selection activeCell="B9" sqref="B9:K9"/>
    </sheetView>
  </sheetViews>
  <sheetFormatPr defaultColWidth="9.125" defaultRowHeight="12.75"/>
  <cols>
    <col min="1" max="1" width="2.625" style="160" customWidth="1"/>
    <col min="2" max="2" width="6.375" style="160" customWidth="1"/>
    <col min="3" max="8" width="9.125" style="160" customWidth="1"/>
    <col min="9" max="9" width="17.625" style="160" customWidth="1"/>
    <col min="10" max="10" width="0" style="160" hidden="1" customWidth="1"/>
    <col min="11" max="11" width="29.50390625" style="160" customWidth="1"/>
    <col min="12" max="12" width="19.625" style="160" customWidth="1"/>
    <col min="13" max="16384" width="9.125" style="160" customWidth="1"/>
  </cols>
  <sheetData>
    <row r="1" spans="2:11" s="16" customFormat="1" ht="18">
      <c r="B1" s="533"/>
      <c r="C1" s="533"/>
      <c r="G1" s="533" t="s">
        <v>545</v>
      </c>
      <c r="H1" s="534"/>
      <c r="I1" s="534"/>
      <c r="J1" s="534"/>
      <c r="K1" s="534"/>
    </row>
    <row r="2" spans="2:11" s="16" customFormat="1" ht="18">
      <c r="B2" s="533"/>
      <c r="C2" s="533"/>
      <c r="G2" s="507" t="s">
        <v>337</v>
      </c>
      <c r="H2" s="507"/>
      <c r="I2" s="507"/>
      <c r="J2" s="507"/>
      <c r="K2" s="507"/>
    </row>
    <row r="3" spans="2:11" s="16" customFormat="1" ht="18">
      <c r="B3" s="533"/>
      <c r="C3" s="533"/>
      <c r="J3" s="533" t="s">
        <v>546</v>
      </c>
      <c r="K3" s="533"/>
    </row>
    <row r="4" ht="18">
      <c r="K4" s="161"/>
    </row>
    <row r="5" spans="5:12" ht="18">
      <c r="E5" s="507" t="s">
        <v>538</v>
      </c>
      <c r="F5" s="507"/>
      <c r="G5" s="507"/>
      <c r="H5" s="507"/>
      <c r="I5" s="507"/>
      <c r="J5" s="507"/>
      <c r="K5" s="507"/>
      <c r="L5" s="18"/>
    </row>
    <row r="6" spans="5:11" ht="18">
      <c r="E6" s="163"/>
      <c r="F6" s="163"/>
      <c r="G6" s="163"/>
      <c r="H6" s="476" t="s">
        <v>530</v>
      </c>
      <c r="I6" s="476"/>
      <c r="J6" s="476"/>
      <c r="K6" s="476"/>
    </row>
    <row r="7" spans="5:13" s="93" customFormat="1" ht="18">
      <c r="E7" s="535" t="s">
        <v>529</v>
      </c>
      <c r="F7" s="535"/>
      <c r="G7" s="535"/>
      <c r="H7" s="535"/>
      <c r="I7" s="535"/>
      <c r="J7" s="535"/>
      <c r="K7" s="535"/>
      <c r="L7" s="498"/>
      <c r="M7" s="498"/>
    </row>
    <row r="8" spans="2:13" ht="18">
      <c r="B8" s="161"/>
      <c r="C8" s="161"/>
      <c r="D8" s="161"/>
      <c r="E8" s="161"/>
      <c r="F8" s="161"/>
      <c r="G8" s="161"/>
      <c r="H8" s="161"/>
      <c r="I8" s="161"/>
      <c r="J8" s="161"/>
      <c r="K8" s="164"/>
      <c r="L8" s="498"/>
      <c r="M8" s="498"/>
    </row>
    <row r="9" spans="2:13" ht="39.75" customHeight="1">
      <c r="B9" s="508" t="s">
        <v>539</v>
      </c>
      <c r="C9" s="508"/>
      <c r="D9" s="508"/>
      <c r="E9" s="508"/>
      <c r="F9" s="508"/>
      <c r="G9" s="508"/>
      <c r="H9" s="508"/>
      <c r="I9" s="508"/>
      <c r="J9" s="508"/>
      <c r="K9" s="508"/>
      <c r="L9" s="474"/>
      <c r="M9" s="474"/>
    </row>
    <row r="11" spans="2:12" ht="18" customHeight="1">
      <c r="B11" s="509"/>
      <c r="C11" s="509"/>
      <c r="D11" s="509"/>
      <c r="E11" s="509"/>
      <c r="F11" s="509"/>
      <c r="G11" s="509"/>
      <c r="K11" s="162" t="s">
        <v>324</v>
      </c>
      <c r="L11" s="165"/>
    </row>
    <row r="12" spans="2:12" ht="28.5" customHeight="1">
      <c r="B12" s="510" t="s">
        <v>86</v>
      </c>
      <c r="C12" s="511" t="s">
        <v>325</v>
      </c>
      <c r="D12" s="511"/>
      <c r="E12" s="511"/>
      <c r="F12" s="511"/>
      <c r="G12" s="511"/>
      <c r="H12" s="511"/>
      <c r="I12" s="511"/>
      <c r="J12" s="511"/>
      <c r="K12" s="510" t="s">
        <v>326</v>
      </c>
      <c r="L12" s="167"/>
    </row>
    <row r="13" spans="2:11" ht="18" customHeight="1">
      <c r="B13" s="510"/>
      <c r="C13" s="511"/>
      <c r="D13" s="511"/>
      <c r="E13" s="511"/>
      <c r="F13" s="511"/>
      <c r="G13" s="511"/>
      <c r="H13" s="511"/>
      <c r="I13" s="511"/>
      <c r="J13" s="511"/>
      <c r="K13" s="510"/>
    </row>
    <row r="14" spans="2:11" ht="18" customHeight="1" thickBot="1">
      <c r="B14" s="168">
        <v>1</v>
      </c>
      <c r="C14" s="512">
        <v>2</v>
      </c>
      <c r="D14" s="512"/>
      <c r="E14" s="512"/>
      <c r="F14" s="512"/>
      <c r="G14" s="512"/>
      <c r="H14" s="512"/>
      <c r="I14" s="512"/>
      <c r="J14" s="169"/>
      <c r="K14" s="170">
        <v>3</v>
      </c>
    </row>
    <row r="15" spans="2:11" ht="42" customHeight="1">
      <c r="B15" s="171" t="s">
        <v>327</v>
      </c>
      <c r="C15" s="513" t="s">
        <v>328</v>
      </c>
      <c r="D15" s="513"/>
      <c r="E15" s="513"/>
      <c r="F15" s="513"/>
      <c r="G15" s="513"/>
      <c r="H15" s="513"/>
      <c r="I15" s="513"/>
      <c r="J15" s="172"/>
      <c r="K15" s="282">
        <v>0</v>
      </c>
    </row>
    <row r="16" spans="2:11" ht="16.5" customHeight="1">
      <c r="B16" s="170"/>
      <c r="C16" s="173" t="s">
        <v>91</v>
      </c>
      <c r="D16" s="174"/>
      <c r="E16" s="174"/>
      <c r="F16" s="174"/>
      <c r="G16" s="174"/>
      <c r="H16" s="174"/>
      <c r="I16" s="175"/>
      <c r="J16" s="174"/>
      <c r="K16" s="283"/>
    </row>
    <row r="17" spans="2:11" ht="16.5" customHeight="1">
      <c r="B17" s="170"/>
      <c r="C17" s="173" t="s">
        <v>329</v>
      </c>
      <c r="D17" s="174"/>
      <c r="E17" s="174"/>
      <c r="F17" s="174"/>
      <c r="G17" s="174"/>
      <c r="H17" s="174"/>
      <c r="I17" s="175"/>
      <c r="J17" s="174"/>
      <c r="K17" s="283">
        <v>0</v>
      </c>
    </row>
    <row r="18" spans="2:11" ht="16.5" customHeight="1" thickBot="1">
      <c r="B18" s="170"/>
      <c r="C18" s="173" t="s">
        <v>330</v>
      </c>
      <c r="D18" s="174"/>
      <c r="E18" s="174"/>
      <c r="F18" s="174"/>
      <c r="G18" s="174"/>
      <c r="H18" s="174"/>
      <c r="I18" s="175"/>
      <c r="J18" s="174"/>
      <c r="K18" s="284">
        <v>0</v>
      </c>
    </row>
    <row r="19" spans="2:11" ht="63" customHeight="1">
      <c r="B19" s="171" t="s">
        <v>331</v>
      </c>
      <c r="C19" s="513" t="s">
        <v>332</v>
      </c>
      <c r="D19" s="513"/>
      <c r="E19" s="513"/>
      <c r="F19" s="513"/>
      <c r="G19" s="513"/>
      <c r="H19" s="513"/>
      <c r="I19" s="513"/>
      <c r="J19" s="172"/>
      <c r="K19" s="282">
        <f>K21-K22</f>
        <v>0</v>
      </c>
    </row>
    <row r="20" spans="2:11" ht="16.5" customHeight="1">
      <c r="B20" s="170"/>
      <c r="C20" s="173" t="s">
        <v>91</v>
      </c>
      <c r="D20" s="174"/>
      <c r="E20" s="174"/>
      <c r="F20" s="174"/>
      <c r="G20" s="174"/>
      <c r="H20" s="174"/>
      <c r="I20" s="175"/>
      <c r="J20" s="174"/>
      <c r="K20" s="283"/>
    </row>
    <row r="21" spans="2:11" ht="19.5" customHeight="1">
      <c r="B21" s="170"/>
      <c r="C21" s="514" t="s">
        <v>329</v>
      </c>
      <c r="D21" s="514"/>
      <c r="E21" s="514"/>
      <c r="F21" s="514"/>
      <c r="G21" s="514"/>
      <c r="H21" s="514"/>
      <c r="I21" s="514"/>
      <c r="J21" s="174"/>
      <c r="K21" s="283">
        <v>0</v>
      </c>
    </row>
    <row r="22" spans="2:11" ht="17.25" customHeight="1">
      <c r="B22" s="170"/>
      <c r="C22" s="515" t="s">
        <v>333</v>
      </c>
      <c r="D22" s="515"/>
      <c r="E22" s="515"/>
      <c r="F22" s="515"/>
      <c r="G22" s="515"/>
      <c r="H22" s="515"/>
      <c r="I22" s="515"/>
      <c r="J22" s="174"/>
      <c r="K22" s="285">
        <v>0</v>
      </c>
    </row>
    <row r="23" spans="2:11" ht="45" customHeight="1">
      <c r="B23" s="171" t="s">
        <v>334</v>
      </c>
      <c r="C23" s="513" t="s">
        <v>335</v>
      </c>
      <c r="D23" s="513"/>
      <c r="E23" s="513"/>
      <c r="F23" s="513"/>
      <c r="G23" s="513"/>
      <c r="H23" s="513"/>
      <c r="I23" s="513"/>
      <c r="J23" s="174"/>
      <c r="K23" s="282">
        <v>0</v>
      </c>
    </row>
    <row r="24" spans="2:11" ht="16.5" customHeight="1">
      <c r="B24" s="176"/>
      <c r="C24" s="516" t="s">
        <v>91</v>
      </c>
      <c r="D24" s="516"/>
      <c r="E24" s="516"/>
      <c r="F24" s="174"/>
      <c r="G24" s="174"/>
      <c r="H24" s="174"/>
      <c r="I24" s="175"/>
      <c r="J24" s="174"/>
      <c r="K24" s="283"/>
    </row>
    <row r="25" spans="2:11" ht="16.5" customHeight="1">
      <c r="B25" s="176"/>
      <c r="C25" s="173" t="s">
        <v>329</v>
      </c>
      <c r="D25" s="174"/>
      <c r="E25" s="174"/>
      <c r="F25" s="174"/>
      <c r="G25" s="174"/>
      <c r="H25" s="174"/>
      <c r="I25" s="175"/>
      <c r="J25" s="174"/>
      <c r="K25" s="283">
        <v>0</v>
      </c>
    </row>
    <row r="26" spans="2:11" ht="18" customHeight="1">
      <c r="B26" s="177"/>
      <c r="C26" s="515" t="s">
        <v>330</v>
      </c>
      <c r="D26" s="515"/>
      <c r="E26" s="515"/>
      <c r="F26" s="515"/>
      <c r="G26" s="515"/>
      <c r="H26" s="515"/>
      <c r="I26" s="515"/>
      <c r="J26" s="178"/>
      <c r="K26" s="285">
        <v>0</v>
      </c>
    </row>
    <row r="28" ht="63" customHeight="1"/>
    <row r="29" spans="1:3" s="3" customFormat="1" ht="18">
      <c r="A29" s="12" t="s">
        <v>58</v>
      </c>
      <c r="B29" s="13"/>
      <c r="C29" s="14"/>
    </row>
    <row r="30" spans="1:11" s="3" customFormat="1" ht="18">
      <c r="A30" s="1" t="s">
        <v>59</v>
      </c>
      <c r="B30" s="2"/>
      <c r="C30" s="15"/>
      <c r="K30" s="5" t="s">
        <v>439</v>
      </c>
    </row>
  </sheetData>
  <sheetProtection/>
  <mergeCells count="25">
    <mergeCell ref="C26:I26"/>
    <mergeCell ref="L9:M9"/>
    <mergeCell ref="C14:I14"/>
    <mergeCell ref="C15:I15"/>
    <mergeCell ref="C19:I19"/>
    <mergeCell ref="C21:I21"/>
    <mergeCell ref="C22:I22"/>
    <mergeCell ref="C23:I23"/>
    <mergeCell ref="C24:E24"/>
    <mergeCell ref="J3:K3"/>
    <mergeCell ref="E5:K5"/>
    <mergeCell ref="H6:K6"/>
    <mergeCell ref="E7:K7"/>
    <mergeCell ref="L7:M7"/>
    <mergeCell ref="L8:M8"/>
    <mergeCell ref="G1:K1"/>
    <mergeCell ref="G2:K2"/>
    <mergeCell ref="B12:B13"/>
    <mergeCell ref="C12:J13"/>
    <mergeCell ref="K12:K13"/>
    <mergeCell ref="B1:C1"/>
    <mergeCell ref="B2:C2"/>
    <mergeCell ref="B3:C3"/>
    <mergeCell ref="B11:G11"/>
    <mergeCell ref="B9:K9"/>
  </mergeCells>
  <printOptions/>
  <pageMargins left="0.7" right="0.7" top="0.75" bottom="0.75" header="0.3" footer="0.3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Normal="90" zoomScaleSheetLayoutView="80" zoomScalePageLayoutView="0" workbookViewId="0" topLeftCell="A1">
      <selection activeCell="B9" sqref="B9:I9"/>
    </sheetView>
  </sheetViews>
  <sheetFormatPr defaultColWidth="9.125" defaultRowHeight="12.75"/>
  <cols>
    <col min="1" max="1" width="7.00390625" style="160" customWidth="1"/>
    <col min="2" max="2" width="11.50390625" style="160" customWidth="1"/>
    <col min="3" max="3" width="5.00390625" style="160" customWidth="1"/>
    <col min="4" max="4" width="17.875" style="160" customWidth="1"/>
    <col min="5" max="5" width="12.875" style="160" customWidth="1"/>
    <col min="6" max="6" width="17.125" style="160" customWidth="1"/>
    <col min="7" max="7" width="16.375" style="160" customWidth="1"/>
    <col min="8" max="8" width="19.875" style="160" customWidth="1"/>
    <col min="9" max="9" width="16.00390625" style="160" customWidth="1"/>
    <col min="10" max="16384" width="9.125" style="160" customWidth="1"/>
  </cols>
  <sheetData>
    <row r="1" spans="2:11" s="16" customFormat="1" ht="18">
      <c r="B1" s="533"/>
      <c r="C1" s="533"/>
      <c r="F1" s="533" t="s">
        <v>385</v>
      </c>
      <c r="G1" s="533"/>
      <c r="H1" s="533"/>
      <c r="I1" s="533"/>
      <c r="J1" s="427"/>
      <c r="K1" s="427"/>
    </row>
    <row r="2" spans="2:11" s="16" customFormat="1" ht="18">
      <c r="B2" s="533"/>
      <c r="C2" s="533"/>
      <c r="F2" s="533" t="s">
        <v>530</v>
      </c>
      <c r="G2" s="533"/>
      <c r="H2" s="533"/>
      <c r="I2" s="533"/>
      <c r="J2" s="430"/>
      <c r="K2" s="427"/>
    </row>
    <row r="3" spans="2:9" s="16" customFormat="1" ht="18">
      <c r="B3" s="533"/>
      <c r="C3" s="533"/>
      <c r="E3" s="428"/>
      <c r="F3" s="428"/>
      <c r="G3" s="428"/>
      <c r="H3" s="533" t="s">
        <v>546</v>
      </c>
      <c r="I3" s="533"/>
    </row>
    <row r="4" ht="18">
      <c r="I4" s="161"/>
    </row>
    <row r="5" spans="4:13" ht="18">
      <c r="D5" s="164"/>
      <c r="E5" s="507" t="s">
        <v>540</v>
      </c>
      <c r="F5" s="507"/>
      <c r="G5" s="507"/>
      <c r="H5" s="507"/>
      <c r="I5" s="507"/>
      <c r="J5" s="163"/>
      <c r="K5" s="163"/>
      <c r="L5" s="163"/>
      <c r="M5" s="163"/>
    </row>
    <row r="6" spans="4:13" ht="18">
      <c r="D6" s="164"/>
      <c r="E6" s="507" t="s">
        <v>530</v>
      </c>
      <c r="F6" s="507"/>
      <c r="G6" s="507"/>
      <c r="H6" s="507"/>
      <c r="I6" s="507"/>
      <c r="J6" s="517" t="s">
        <v>302</v>
      </c>
      <c r="K6" s="517"/>
      <c r="L6" s="517"/>
      <c r="M6" s="517"/>
    </row>
    <row r="7" spans="4:13" s="93" customFormat="1" ht="18">
      <c r="D7" s="426"/>
      <c r="E7" s="426"/>
      <c r="F7" s="426"/>
      <c r="G7" s="426"/>
      <c r="H7" s="535" t="s">
        <v>529</v>
      </c>
      <c r="I7" s="549"/>
      <c r="J7" s="426"/>
      <c r="K7" s="429"/>
      <c r="L7" s="429"/>
      <c r="M7" s="429"/>
    </row>
    <row r="8" spans="8:9" ht="18">
      <c r="H8" s="507"/>
      <c r="I8" s="507"/>
    </row>
    <row r="9" spans="2:9" ht="46.5" customHeight="1">
      <c r="B9" s="508" t="s">
        <v>541</v>
      </c>
      <c r="C9" s="508"/>
      <c r="D9" s="508"/>
      <c r="E9" s="508"/>
      <c r="F9" s="508"/>
      <c r="G9" s="508"/>
      <c r="H9" s="508"/>
      <c r="I9" s="508"/>
    </row>
    <row r="10" spans="3:9" ht="18">
      <c r="C10" s="161"/>
      <c r="D10" s="161"/>
      <c r="E10" s="161"/>
      <c r="F10" s="161"/>
      <c r="G10" s="161"/>
      <c r="H10" s="161"/>
      <c r="I10" s="161"/>
    </row>
    <row r="11" spans="2:9" ht="18" customHeight="1">
      <c r="B11" s="519" t="s">
        <v>338</v>
      </c>
      <c r="C11" s="519"/>
      <c r="D11" s="519"/>
      <c r="E11" s="519"/>
      <c r="F11" s="519"/>
      <c r="G11" s="519"/>
      <c r="H11" s="519"/>
      <c r="I11" s="519"/>
    </row>
    <row r="12" spans="2:9" ht="18">
      <c r="B12" s="519" t="s">
        <v>434</v>
      </c>
      <c r="C12" s="519"/>
      <c r="D12" s="519"/>
      <c r="E12" s="519"/>
      <c r="F12" s="519"/>
      <c r="G12" s="519"/>
      <c r="H12" s="519"/>
      <c r="I12" s="519"/>
    </row>
    <row r="14" spans="1:9" ht="24" customHeight="1">
      <c r="A14" s="550" t="s">
        <v>86</v>
      </c>
      <c r="B14" s="542" t="s">
        <v>339</v>
      </c>
      <c r="C14" s="543"/>
      <c r="D14" s="550" t="s">
        <v>514</v>
      </c>
      <c r="E14" s="550" t="s">
        <v>542</v>
      </c>
      <c r="F14" s="520" t="s">
        <v>341</v>
      </c>
      <c r="G14" s="521"/>
      <c r="H14" s="521"/>
      <c r="I14" s="522"/>
    </row>
    <row r="15" spans="1:13" ht="116.25" customHeight="1">
      <c r="A15" s="551"/>
      <c r="B15" s="544"/>
      <c r="C15" s="545"/>
      <c r="D15" s="551"/>
      <c r="E15" s="551"/>
      <c r="F15" s="166" t="s">
        <v>515</v>
      </c>
      <c r="G15" s="166" t="s">
        <v>342</v>
      </c>
      <c r="H15" s="166" t="s">
        <v>516</v>
      </c>
      <c r="I15" s="166" t="s">
        <v>343</v>
      </c>
      <c r="M15" s="179"/>
    </row>
    <row r="16" spans="1:9" ht="18">
      <c r="A16" s="168">
        <v>1</v>
      </c>
      <c r="B16" s="552">
        <v>2</v>
      </c>
      <c r="C16" s="553"/>
      <c r="D16" s="168">
        <v>3</v>
      </c>
      <c r="E16" s="168">
        <v>4</v>
      </c>
      <c r="F16" s="168">
        <v>5</v>
      </c>
      <c r="G16" s="168">
        <v>6</v>
      </c>
      <c r="H16" s="168">
        <v>7</v>
      </c>
      <c r="I16" s="168">
        <v>8</v>
      </c>
    </row>
    <row r="17" spans="1:9" ht="27" customHeight="1">
      <c r="A17" s="180"/>
      <c r="B17" s="526" t="s">
        <v>548</v>
      </c>
      <c r="C17" s="527"/>
      <c r="D17" s="433" t="s">
        <v>548</v>
      </c>
      <c r="E17" s="432">
        <v>0</v>
      </c>
      <c r="F17" s="433" t="s">
        <v>548</v>
      </c>
      <c r="G17" s="433" t="s">
        <v>548</v>
      </c>
      <c r="H17" s="433" t="s">
        <v>548</v>
      </c>
      <c r="I17" s="433" t="s">
        <v>548</v>
      </c>
    </row>
    <row r="20" spans="2:9" ht="18">
      <c r="B20" s="519" t="s">
        <v>344</v>
      </c>
      <c r="C20" s="519"/>
      <c r="D20" s="519"/>
      <c r="E20" s="519"/>
      <c r="F20" s="519"/>
      <c r="G20" s="519"/>
      <c r="H20" s="519"/>
      <c r="I20" s="519"/>
    </row>
    <row r="21" spans="2:9" ht="18">
      <c r="B21" s="519" t="s">
        <v>345</v>
      </c>
      <c r="C21" s="519"/>
      <c r="D21" s="519"/>
      <c r="E21" s="519"/>
      <c r="F21" s="519"/>
      <c r="G21" s="519"/>
      <c r="H21" s="519"/>
      <c r="I21" s="519"/>
    </row>
    <row r="22" spans="2:9" ht="18">
      <c r="B22" s="519" t="s">
        <v>543</v>
      </c>
      <c r="C22" s="519"/>
      <c r="D22" s="519"/>
      <c r="E22" s="519"/>
      <c r="F22" s="519"/>
      <c r="G22" s="519"/>
      <c r="H22" s="519"/>
      <c r="I22" s="519"/>
    </row>
    <row r="24" spans="1:9" ht="24.75" customHeight="1">
      <c r="A24" s="536" t="s">
        <v>346</v>
      </c>
      <c r="B24" s="537"/>
      <c r="C24" s="537"/>
      <c r="D24" s="537"/>
      <c r="E24" s="537"/>
      <c r="F24" s="537"/>
      <c r="G24" s="538"/>
      <c r="H24" s="542" t="s">
        <v>535</v>
      </c>
      <c r="I24" s="543"/>
    </row>
    <row r="25" spans="1:9" ht="60.75" customHeight="1">
      <c r="A25" s="539"/>
      <c r="B25" s="540"/>
      <c r="C25" s="540"/>
      <c r="D25" s="540"/>
      <c r="E25" s="540"/>
      <c r="F25" s="540"/>
      <c r="G25" s="541"/>
      <c r="H25" s="544"/>
      <c r="I25" s="545"/>
    </row>
    <row r="26" spans="1:9" ht="36" customHeight="1">
      <c r="A26" s="546" t="s">
        <v>544</v>
      </c>
      <c r="B26" s="547"/>
      <c r="C26" s="547"/>
      <c r="D26" s="547"/>
      <c r="E26" s="547"/>
      <c r="F26" s="547"/>
      <c r="G26" s="548"/>
      <c r="H26" s="524">
        <v>0</v>
      </c>
      <c r="I26" s="525"/>
    </row>
    <row r="27" ht="48" customHeight="1"/>
    <row r="28" ht="32.25" customHeight="1"/>
    <row r="29" spans="1:3" s="3" customFormat="1" ht="18">
      <c r="A29" s="12" t="s">
        <v>58</v>
      </c>
      <c r="B29" s="13"/>
      <c r="C29" s="14"/>
    </row>
    <row r="30" spans="1:8" s="3" customFormat="1" ht="18">
      <c r="A30" s="1" t="s">
        <v>59</v>
      </c>
      <c r="B30" s="2"/>
      <c r="C30" s="15"/>
      <c r="H30" s="3" t="s">
        <v>439</v>
      </c>
    </row>
  </sheetData>
  <sheetProtection/>
  <mergeCells count="28">
    <mergeCell ref="A14:A15"/>
    <mergeCell ref="B14:C15"/>
    <mergeCell ref="D14:D15"/>
    <mergeCell ref="E14:E15"/>
    <mergeCell ref="F14:I14"/>
    <mergeCell ref="B16:C16"/>
    <mergeCell ref="E5:I5"/>
    <mergeCell ref="E6:I6"/>
    <mergeCell ref="J6:M6"/>
    <mergeCell ref="H7:I7"/>
    <mergeCell ref="H8:I8"/>
    <mergeCell ref="B9:I9"/>
    <mergeCell ref="B11:I11"/>
    <mergeCell ref="B12:I12"/>
    <mergeCell ref="B17:C17"/>
    <mergeCell ref="A24:G25"/>
    <mergeCell ref="H24:I25"/>
    <mergeCell ref="A26:G26"/>
    <mergeCell ref="H26:I26"/>
    <mergeCell ref="B20:I20"/>
    <mergeCell ref="B21:I21"/>
    <mergeCell ref="B22:I22"/>
    <mergeCell ref="B3:C3"/>
    <mergeCell ref="H3:I3"/>
    <mergeCell ref="F1:I1"/>
    <mergeCell ref="F2:I2"/>
    <mergeCell ref="B1:C1"/>
    <mergeCell ref="B2:C2"/>
  </mergeCells>
  <printOptions/>
  <pageMargins left="0.7" right="0.7" top="0.75" bottom="0.75" header="0.3" footer="0.3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75" zoomScaleNormal="73" zoomScaleSheetLayoutView="75" zoomScalePageLayoutView="86" workbookViewId="0" topLeftCell="A1">
      <selection activeCell="B2" sqref="B2:C2"/>
    </sheetView>
  </sheetViews>
  <sheetFormatPr defaultColWidth="9.125" defaultRowHeight="12.75"/>
  <cols>
    <col min="1" max="1" width="30.50390625" style="16" customWidth="1"/>
    <col min="2" max="2" width="102.375" style="13" customWidth="1"/>
    <col min="3" max="3" width="19.00390625" style="14" customWidth="1"/>
    <col min="4" max="4" width="18.125" style="16" customWidth="1"/>
    <col min="5" max="5" width="27.625" style="16" customWidth="1"/>
    <col min="6" max="16384" width="9.125" style="16" customWidth="1"/>
  </cols>
  <sheetData>
    <row r="1" spans="2:3" ht="18">
      <c r="B1" s="466" t="s">
        <v>385</v>
      </c>
      <c r="C1" s="466"/>
    </row>
    <row r="2" spans="2:3" ht="18">
      <c r="B2" s="466" t="s">
        <v>412</v>
      </c>
      <c r="C2" s="466"/>
    </row>
    <row r="3" spans="2:3" ht="18">
      <c r="B3" s="466" t="s">
        <v>529</v>
      </c>
      <c r="C3" s="466"/>
    </row>
    <row r="4" spans="2:3" ht="18">
      <c r="B4" s="466"/>
      <c r="C4" s="466"/>
    </row>
    <row r="5" spans="1:3" ht="64.5" customHeight="1">
      <c r="A5" s="462" t="s">
        <v>444</v>
      </c>
      <c r="B5" s="462"/>
      <c r="C5" s="462"/>
    </row>
    <row r="7" ht="18">
      <c r="C7" s="18" t="s">
        <v>60</v>
      </c>
    </row>
    <row r="8" spans="1:3" ht="18">
      <c r="A8" s="19" t="s">
        <v>61</v>
      </c>
      <c r="B8" s="20" t="s">
        <v>62</v>
      </c>
      <c r="C8" s="21" t="s">
        <v>63</v>
      </c>
    </row>
    <row r="9" spans="1:4" ht="18">
      <c r="A9" s="22">
        <v>1</v>
      </c>
      <c r="B9" s="23">
        <v>2</v>
      </c>
      <c r="C9" s="24">
        <v>3</v>
      </c>
      <c r="D9" s="25"/>
    </row>
    <row r="10" spans="1:4" ht="27" customHeight="1">
      <c r="A10" s="117" t="s">
        <v>64</v>
      </c>
      <c r="B10" s="288" t="s">
        <v>519</v>
      </c>
      <c r="C10" s="244">
        <f>C11+C12+C16+C17+C18+C19</f>
        <v>5723.6</v>
      </c>
      <c r="D10" s="25"/>
    </row>
    <row r="11" spans="1:4" ht="24.75" customHeight="1">
      <c r="A11" s="27" t="s">
        <v>65</v>
      </c>
      <c r="B11" s="290" t="s">
        <v>66</v>
      </c>
      <c r="C11" s="245">
        <v>1365</v>
      </c>
      <c r="D11" s="25"/>
    </row>
    <row r="12" spans="1:4" ht="63.75" customHeight="1">
      <c r="A12" s="467" t="s">
        <v>474</v>
      </c>
      <c r="B12" s="470" t="s">
        <v>508</v>
      </c>
      <c r="C12" s="463">
        <v>3045.3</v>
      </c>
      <c r="D12" s="28"/>
    </row>
    <row r="13" spans="1:4" ht="12.75" customHeight="1">
      <c r="A13" s="468"/>
      <c r="B13" s="471"/>
      <c r="C13" s="463"/>
      <c r="D13" s="29"/>
    </row>
    <row r="14" spans="1:4" ht="0" customHeight="1" hidden="1">
      <c r="A14" s="468"/>
      <c r="B14" s="471"/>
      <c r="C14" s="463"/>
      <c r="D14" s="29"/>
    </row>
    <row r="15" spans="1:4" ht="0" customHeight="1" hidden="1">
      <c r="A15" s="469"/>
      <c r="B15" s="472"/>
      <c r="C15" s="463"/>
      <c r="D15" s="29"/>
    </row>
    <row r="16" spans="1:4" ht="23.25" customHeight="1">
      <c r="A16" s="27" t="s">
        <v>67</v>
      </c>
      <c r="B16" s="290" t="s">
        <v>68</v>
      </c>
      <c r="C16" s="245">
        <v>8</v>
      </c>
      <c r="D16" s="25"/>
    </row>
    <row r="17" spans="1:4" ht="40.5" customHeight="1">
      <c r="A17" s="27" t="s">
        <v>69</v>
      </c>
      <c r="B17" s="291" t="s">
        <v>70</v>
      </c>
      <c r="C17" s="245">
        <v>370</v>
      </c>
      <c r="D17" s="25"/>
    </row>
    <row r="18" spans="1:4" ht="24" customHeight="1">
      <c r="A18" s="27" t="s">
        <v>71</v>
      </c>
      <c r="B18" s="290" t="s">
        <v>72</v>
      </c>
      <c r="C18" s="245">
        <v>880</v>
      </c>
      <c r="D18" s="25"/>
    </row>
    <row r="19" spans="1:4" ht="39.75" customHeight="1">
      <c r="A19" s="246" t="s">
        <v>73</v>
      </c>
      <c r="B19" s="291" t="s">
        <v>17</v>
      </c>
      <c r="C19" s="245">
        <v>55.3</v>
      </c>
      <c r="D19" s="25"/>
    </row>
    <row r="20" spans="1:4" ht="25.5" customHeight="1">
      <c r="A20" s="294" t="s">
        <v>74</v>
      </c>
      <c r="B20" s="287" t="s">
        <v>75</v>
      </c>
      <c r="C20" s="230">
        <f>C21</f>
        <v>12176.6</v>
      </c>
      <c r="D20" s="25"/>
    </row>
    <row r="21" spans="1:6" ht="41.25" customHeight="1">
      <c r="A21" s="295" t="s">
        <v>76</v>
      </c>
      <c r="B21" s="292" t="s">
        <v>77</v>
      </c>
      <c r="C21" s="247">
        <f>C22+C23+C24</f>
        <v>12176.6</v>
      </c>
      <c r="D21" s="25"/>
      <c r="E21" s="35"/>
      <c r="F21" s="35"/>
    </row>
    <row r="22" spans="1:6" s="39" customFormat="1" ht="27" customHeight="1">
      <c r="A22" s="246" t="s">
        <v>426</v>
      </c>
      <c r="B22" s="293" t="s">
        <v>78</v>
      </c>
      <c r="C22" s="241">
        <v>11600.6</v>
      </c>
      <c r="D22" s="38"/>
      <c r="E22" s="464"/>
      <c r="F22" s="464"/>
    </row>
    <row r="23" spans="1:6" s="252" customFormat="1" ht="37.5" customHeight="1">
      <c r="A23" s="246" t="s">
        <v>450</v>
      </c>
      <c r="B23" s="293" t="s">
        <v>509</v>
      </c>
      <c r="C23" s="241">
        <v>359.9</v>
      </c>
      <c r="D23" s="250"/>
      <c r="E23" s="251"/>
      <c r="F23" s="251"/>
    </row>
    <row r="24" spans="1:6" ht="30.75" customHeight="1">
      <c r="A24" s="296" t="s">
        <v>427</v>
      </c>
      <c r="B24" s="293" t="s">
        <v>80</v>
      </c>
      <c r="C24" s="241">
        <f>3.8+212.3</f>
        <v>216.10000000000002</v>
      </c>
      <c r="D24" s="25" t="s">
        <v>475</v>
      </c>
      <c r="E24" s="42"/>
      <c r="F24" s="42"/>
    </row>
    <row r="25" spans="1:6" ht="35.25" customHeight="1" hidden="1">
      <c r="A25" s="41" t="s">
        <v>370</v>
      </c>
      <c r="B25" s="37" t="s">
        <v>54</v>
      </c>
      <c r="C25" s="241">
        <v>0</v>
      </c>
      <c r="D25" s="25"/>
      <c r="E25" s="42"/>
      <c r="F25" s="42"/>
    </row>
    <row r="26" spans="1:3" ht="23.25" customHeight="1">
      <c r="A26" s="43"/>
      <c r="B26" s="289" t="s">
        <v>520</v>
      </c>
      <c r="C26" s="248">
        <f>C20+C10</f>
        <v>17900.2</v>
      </c>
    </row>
    <row r="27" ht="18">
      <c r="A27" s="44"/>
    </row>
    <row r="28" spans="1:3" ht="36.75" customHeight="1">
      <c r="A28" s="465" t="s">
        <v>510</v>
      </c>
      <c r="B28" s="465"/>
      <c r="C28" s="465"/>
    </row>
    <row r="29" ht="66" customHeight="1">
      <c r="A29" s="44"/>
    </row>
    <row r="30" spans="1:3" s="3" customFormat="1" ht="18">
      <c r="A30" s="44" t="s">
        <v>58</v>
      </c>
      <c r="B30" s="13"/>
      <c r="C30" s="14"/>
    </row>
    <row r="31" spans="1:3" s="3" customFormat="1" ht="18">
      <c r="A31" s="3" t="s">
        <v>59</v>
      </c>
      <c r="B31" s="2"/>
      <c r="C31" s="15" t="s">
        <v>439</v>
      </c>
    </row>
    <row r="32" s="3" customFormat="1" ht="18">
      <c r="B32" s="2"/>
    </row>
    <row r="33" spans="1:3" s="3" customFormat="1" ht="18">
      <c r="A33" s="44"/>
      <c r="B33" s="13"/>
      <c r="C33" s="14"/>
    </row>
    <row r="34" spans="1:3" s="3" customFormat="1" ht="18">
      <c r="A34" s="45"/>
      <c r="B34" s="13"/>
      <c r="C34" s="15"/>
    </row>
    <row r="35" spans="2:3" s="3" customFormat="1" ht="18">
      <c r="B35" s="2"/>
      <c r="C35" s="15"/>
    </row>
    <row r="36" spans="4:9" ht="18">
      <c r="D36" s="44"/>
      <c r="E36" s="3"/>
      <c r="F36" s="3"/>
      <c r="G36" s="3"/>
      <c r="H36" s="46"/>
      <c r="I36" s="3"/>
    </row>
    <row r="37" spans="2:8" ht="18">
      <c r="B37" s="16"/>
      <c r="C37" s="249"/>
      <c r="D37" s="44"/>
      <c r="E37" s="3"/>
      <c r="F37" s="3"/>
      <c r="G37" s="3"/>
      <c r="H37" s="3"/>
    </row>
    <row r="38" spans="2:3" ht="18">
      <c r="B38" s="4"/>
      <c r="C38" s="47"/>
    </row>
  </sheetData>
  <sheetProtection selectLockedCells="1" selectUnlockedCells="1"/>
  <mergeCells count="10">
    <mergeCell ref="A5:C5"/>
    <mergeCell ref="C12:C15"/>
    <mergeCell ref="E22:F22"/>
    <mergeCell ref="A28:C28"/>
    <mergeCell ref="B1:C1"/>
    <mergeCell ref="B2:C2"/>
    <mergeCell ref="B3:C3"/>
    <mergeCell ref="B4:C4"/>
    <mergeCell ref="A12:A15"/>
    <mergeCell ref="B12:B15"/>
  </mergeCells>
  <printOptions horizontalCentered="1"/>
  <pageMargins left="0.6692913385826772" right="0" top="0.3937007874015748" bottom="0.3937007874015748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80" zoomScaleNormal="73" zoomScaleSheetLayoutView="80" workbookViewId="0" topLeftCell="A1">
      <selection activeCell="B3" sqref="B3:C3"/>
    </sheetView>
  </sheetViews>
  <sheetFormatPr defaultColWidth="9.125" defaultRowHeight="12.75"/>
  <cols>
    <col min="1" max="1" width="32.125" style="16" customWidth="1"/>
    <col min="2" max="2" width="88.875" style="13" customWidth="1"/>
    <col min="3" max="3" width="17.50390625" style="14" customWidth="1"/>
    <col min="4" max="4" width="13.625" style="16" customWidth="1"/>
    <col min="5" max="16384" width="9.125" style="16" customWidth="1"/>
  </cols>
  <sheetData>
    <row r="1" spans="1:3" ht="16.5" customHeight="1">
      <c r="A1" s="17"/>
      <c r="B1" s="475" t="s">
        <v>386</v>
      </c>
      <c r="C1" s="475"/>
    </row>
    <row r="2" spans="2:3" ht="18">
      <c r="B2" s="476" t="s">
        <v>530</v>
      </c>
      <c r="C2" s="476"/>
    </row>
    <row r="3" spans="2:3" ht="18">
      <c r="B3" s="474" t="s">
        <v>529</v>
      </c>
      <c r="C3" s="474"/>
    </row>
    <row r="4" spans="2:3" ht="18">
      <c r="B4" s="474"/>
      <c r="C4" s="474"/>
    </row>
    <row r="5" spans="2:3" ht="18">
      <c r="B5" s="2"/>
      <c r="C5" s="18"/>
    </row>
    <row r="6" spans="1:3" ht="22.5" customHeight="1">
      <c r="A6" s="473" t="s">
        <v>445</v>
      </c>
      <c r="B6" s="473"/>
      <c r="C6" s="473"/>
    </row>
    <row r="8" ht="18">
      <c r="C8" s="18" t="s">
        <v>60</v>
      </c>
    </row>
    <row r="9" spans="1:3" ht="18">
      <c r="A9" s="48" t="s">
        <v>61</v>
      </c>
      <c r="B9" s="49" t="s">
        <v>62</v>
      </c>
      <c r="C9" s="50" t="s">
        <v>63</v>
      </c>
    </row>
    <row r="10" spans="1:3" ht="18">
      <c r="A10" s="51">
        <v>1</v>
      </c>
      <c r="B10" s="23">
        <v>2</v>
      </c>
      <c r="C10" s="52">
        <v>3</v>
      </c>
    </row>
    <row r="11" spans="1:3" ht="18">
      <c r="A11" s="31" t="s">
        <v>74</v>
      </c>
      <c r="B11" s="32" t="s">
        <v>75</v>
      </c>
      <c r="C11" s="230">
        <f>C12</f>
        <v>12176.599999999999</v>
      </c>
    </row>
    <row r="12" spans="1:3" ht="42" customHeight="1">
      <c r="A12" s="33" t="s">
        <v>76</v>
      </c>
      <c r="B12" s="34" t="s">
        <v>77</v>
      </c>
      <c r="C12" s="231">
        <f>C13+C18+C25</f>
        <v>12176.599999999999</v>
      </c>
    </row>
    <row r="13" spans="1:3" s="226" customFormat="1" ht="33" customHeight="1">
      <c r="A13" s="232" t="s">
        <v>426</v>
      </c>
      <c r="B13" s="233" t="s">
        <v>511</v>
      </c>
      <c r="C13" s="234">
        <f>C14+C16</f>
        <v>11600.599999999999</v>
      </c>
    </row>
    <row r="14" spans="1:3" s="39" customFormat="1" ht="29.25" customHeight="1">
      <c r="A14" s="33" t="s">
        <v>428</v>
      </c>
      <c r="B14" s="34" t="s">
        <v>81</v>
      </c>
      <c r="C14" s="231">
        <f>C15</f>
        <v>10989.8</v>
      </c>
    </row>
    <row r="15" spans="1:4" s="39" customFormat="1" ht="38.25" customHeight="1">
      <c r="A15" s="33" t="s">
        <v>425</v>
      </c>
      <c r="B15" s="34" t="s">
        <v>451</v>
      </c>
      <c r="C15" s="231">
        <v>10989.8</v>
      </c>
      <c r="D15" s="39" t="s">
        <v>447</v>
      </c>
    </row>
    <row r="16" spans="1:3" s="39" customFormat="1" ht="39" customHeight="1">
      <c r="A16" s="33" t="s">
        <v>458</v>
      </c>
      <c r="B16" s="34" t="s">
        <v>459</v>
      </c>
      <c r="C16" s="231">
        <f>C17</f>
        <v>610.8</v>
      </c>
    </row>
    <row r="17" spans="1:4" s="39" customFormat="1" ht="38.25" customHeight="1">
      <c r="A17" s="33" t="s">
        <v>452</v>
      </c>
      <c r="B17" s="34" t="s">
        <v>453</v>
      </c>
      <c r="C17" s="231">
        <v>610.8</v>
      </c>
      <c r="D17" s="39" t="s">
        <v>448</v>
      </c>
    </row>
    <row r="18" spans="1:3" s="226" customFormat="1" ht="37.5" customHeight="1">
      <c r="A18" s="235" t="s">
        <v>446</v>
      </c>
      <c r="B18" s="233" t="s">
        <v>79</v>
      </c>
      <c r="C18" s="234">
        <f>C19+C22</f>
        <v>359.9</v>
      </c>
    </row>
    <row r="19" spans="1:3" ht="54" customHeight="1">
      <c r="A19" s="36" t="s">
        <v>454</v>
      </c>
      <c r="B19" s="30" t="s">
        <v>455</v>
      </c>
      <c r="C19" s="231">
        <f>C20</f>
        <v>300</v>
      </c>
    </row>
    <row r="20" spans="1:3" ht="54.75" customHeight="1">
      <c r="A20" s="36" t="s">
        <v>456</v>
      </c>
      <c r="B20" s="30" t="s">
        <v>457</v>
      </c>
      <c r="C20" s="231">
        <f>C21</f>
        <v>300</v>
      </c>
    </row>
    <row r="21" spans="1:3" ht="56.25" customHeight="1">
      <c r="A21" s="227" t="s">
        <v>82</v>
      </c>
      <c r="B21" s="228" t="s">
        <v>533</v>
      </c>
      <c r="C21" s="240">
        <v>300</v>
      </c>
    </row>
    <row r="22" spans="1:3" ht="25.5" customHeight="1">
      <c r="A22" s="36" t="s">
        <v>460</v>
      </c>
      <c r="B22" s="30" t="s">
        <v>466</v>
      </c>
      <c r="C22" s="231">
        <f>C23</f>
        <v>59.9</v>
      </c>
    </row>
    <row r="23" spans="1:3" ht="30" customHeight="1">
      <c r="A23" s="36" t="s">
        <v>461</v>
      </c>
      <c r="B23" s="30" t="s">
        <v>465</v>
      </c>
      <c r="C23" s="231">
        <f>C24</f>
        <v>59.9</v>
      </c>
    </row>
    <row r="24" spans="1:4" ht="90" customHeight="1">
      <c r="A24" s="227" t="s">
        <v>82</v>
      </c>
      <c r="B24" s="228" t="s">
        <v>512</v>
      </c>
      <c r="C24" s="240">
        <v>59.9</v>
      </c>
      <c r="D24" s="16" t="s">
        <v>447</v>
      </c>
    </row>
    <row r="25" spans="1:3" s="226" customFormat="1" ht="30" customHeight="1">
      <c r="A25" s="235" t="s">
        <v>427</v>
      </c>
      <c r="B25" s="236" t="s">
        <v>84</v>
      </c>
      <c r="C25" s="234">
        <f>C28+C31</f>
        <v>216.10000000000002</v>
      </c>
    </row>
    <row r="26" spans="1:3" ht="36.75" customHeight="1">
      <c r="A26" s="237" t="s">
        <v>429</v>
      </c>
      <c r="B26" s="30" t="s">
        <v>383</v>
      </c>
      <c r="C26" s="238">
        <f>SUM(C28:C28)</f>
        <v>3.8</v>
      </c>
    </row>
    <row r="27" spans="1:3" ht="37.5" customHeight="1">
      <c r="A27" s="36" t="s">
        <v>422</v>
      </c>
      <c r="B27" s="37" t="s">
        <v>384</v>
      </c>
      <c r="C27" s="238">
        <v>3.8</v>
      </c>
    </row>
    <row r="28" spans="1:3" ht="57" customHeight="1">
      <c r="A28" s="239" t="s">
        <v>83</v>
      </c>
      <c r="B28" s="228" t="s">
        <v>405</v>
      </c>
      <c r="C28" s="240">
        <v>3.8</v>
      </c>
    </row>
    <row r="29" spans="1:6" s="39" customFormat="1" ht="37.5" customHeight="1">
      <c r="A29" s="36" t="s">
        <v>430</v>
      </c>
      <c r="B29" s="37" t="s">
        <v>406</v>
      </c>
      <c r="C29" s="241">
        <f>C30</f>
        <v>212.3</v>
      </c>
      <c r="D29" s="38"/>
      <c r="E29" s="40"/>
      <c r="F29" s="40"/>
    </row>
    <row r="30" spans="1:6" s="39" customFormat="1" ht="37.5" customHeight="1">
      <c r="A30" s="36" t="s">
        <v>423</v>
      </c>
      <c r="B30" s="37" t="s">
        <v>407</v>
      </c>
      <c r="C30" s="241">
        <f>C31</f>
        <v>212.3</v>
      </c>
      <c r="D30" s="38"/>
      <c r="E30" s="40"/>
      <c r="F30" s="40"/>
    </row>
    <row r="31" spans="1:6" s="39" customFormat="1" ht="57" customHeight="1">
      <c r="A31" s="242" t="s">
        <v>83</v>
      </c>
      <c r="B31" s="243" t="s">
        <v>417</v>
      </c>
      <c r="C31" s="347">
        <v>212.3</v>
      </c>
      <c r="D31" s="38"/>
      <c r="E31" s="40"/>
      <c r="F31" s="40"/>
    </row>
    <row r="32" ht="39.75" customHeight="1"/>
    <row r="33" spans="1:3" s="3" customFormat="1" ht="50.25" customHeight="1">
      <c r="A33" s="12" t="s">
        <v>58</v>
      </c>
      <c r="B33" s="13"/>
      <c r="C33" s="14"/>
    </row>
    <row r="34" spans="1:3" s="3" customFormat="1" ht="18.75" customHeight="1">
      <c r="A34" s="1" t="s">
        <v>59</v>
      </c>
      <c r="B34" s="5"/>
      <c r="C34" s="15" t="s">
        <v>439</v>
      </c>
    </row>
    <row r="36" spans="4:9" ht="18">
      <c r="D36" s="44"/>
      <c r="E36" s="3"/>
      <c r="F36" s="3"/>
      <c r="G36" s="3"/>
      <c r="H36" s="46"/>
      <c r="I36" s="3"/>
    </row>
    <row r="37" spans="2:8" ht="18">
      <c r="B37" s="4"/>
      <c r="C37" s="47"/>
      <c r="D37" s="44"/>
      <c r="E37" s="3"/>
      <c r="F37" s="3"/>
      <c r="G37" s="3"/>
      <c r="H37" s="3"/>
    </row>
    <row r="38" spans="2:3" ht="18">
      <c r="B38" s="4"/>
      <c r="C38" s="47"/>
    </row>
  </sheetData>
  <sheetProtection selectLockedCells="1" selectUnlockedCells="1"/>
  <mergeCells count="5">
    <mergeCell ref="A6:C6"/>
    <mergeCell ref="B3:C3"/>
    <mergeCell ref="B1:C1"/>
    <mergeCell ref="B2:C2"/>
    <mergeCell ref="B4:C4"/>
  </mergeCells>
  <printOptions horizontalCentered="1"/>
  <pageMargins left="0.6798611111111111" right="0" top="0.39375" bottom="0.393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6"/>
  <sheetViews>
    <sheetView view="pageBreakPreview" zoomScale="80" zoomScaleNormal="73" zoomScaleSheetLayoutView="80" workbookViewId="0" topLeftCell="A1">
      <selection activeCell="B1" sqref="B1:E1"/>
    </sheetView>
  </sheetViews>
  <sheetFormatPr defaultColWidth="9.125" defaultRowHeight="12.75"/>
  <cols>
    <col min="1" max="1" width="7.875" style="53" customWidth="1"/>
    <col min="2" max="2" width="74.50390625" style="53" customWidth="1"/>
    <col min="3" max="3" width="10.625" style="53" customWidth="1"/>
    <col min="4" max="4" width="10.00390625" style="53" customWidth="1"/>
    <col min="5" max="5" width="17.00390625" style="54" customWidth="1"/>
    <col min="6" max="6" width="11.50390625" style="53" customWidth="1"/>
    <col min="7" max="7" width="21.375" style="53" customWidth="1"/>
    <col min="8" max="36" width="9.125" style="53" customWidth="1"/>
    <col min="37" max="16384" width="9.125" style="55" customWidth="1"/>
  </cols>
  <sheetData>
    <row r="1" spans="2:6" ht="17.25" customHeight="1">
      <c r="B1" s="480" t="s">
        <v>545</v>
      </c>
      <c r="C1" s="480"/>
      <c r="D1" s="480"/>
      <c r="E1" s="480"/>
      <c r="F1" s="55"/>
    </row>
    <row r="2" spans="2:6" ht="17.25" customHeight="1">
      <c r="B2" s="480" t="s">
        <v>411</v>
      </c>
      <c r="C2" s="480"/>
      <c r="D2" s="480"/>
      <c r="E2" s="480"/>
      <c r="F2" s="55"/>
    </row>
    <row r="3" spans="1:5" s="434" customFormat="1" ht="18">
      <c r="A3" s="53"/>
      <c r="B3" s="476" t="s">
        <v>549</v>
      </c>
      <c r="C3" s="476"/>
      <c r="D3" s="476"/>
      <c r="E3" s="476"/>
    </row>
    <row r="4" spans="1:6" ht="18" customHeight="1">
      <c r="A4" s="55"/>
      <c r="B4" s="475" t="s">
        <v>85</v>
      </c>
      <c r="C4" s="475"/>
      <c r="D4" s="475"/>
      <c r="E4" s="475"/>
      <c r="F4" s="55"/>
    </row>
    <row r="5" spans="2:5" ht="18">
      <c r="B5" s="476" t="s">
        <v>531</v>
      </c>
      <c r="C5" s="476"/>
      <c r="D5" s="476"/>
      <c r="E5" s="476"/>
    </row>
    <row r="6" spans="1:5" s="434" customFormat="1" ht="18">
      <c r="A6" s="53"/>
      <c r="B6" s="476" t="s">
        <v>550</v>
      </c>
      <c r="C6" s="476"/>
      <c r="D6" s="476"/>
      <c r="E6" s="476"/>
    </row>
    <row r="7" spans="1:5" ht="18">
      <c r="A7" s="56"/>
      <c r="B7" s="56"/>
      <c r="C7" s="481"/>
      <c r="D7" s="481"/>
      <c r="E7" s="481"/>
    </row>
    <row r="8" spans="1:5" ht="37.5" customHeight="1">
      <c r="A8" s="477" t="s">
        <v>442</v>
      </c>
      <c r="B8" s="477"/>
      <c r="C8" s="477"/>
      <c r="D8" s="477"/>
      <c r="E8" s="477"/>
    </row>
    <row r="9" spans="1:5" ht="18">
      <c r="A9" s="56"/>
      <c r="E9" s="53"/>
    </row>
    <row r="10" ht="18">
      <c r="E10" s="18" t="s">
        <v>60</v>
      </c>
    </row>
    <row r="11" spans="1:9" ht="17.25">
      <c r="A11" s="57" t="s">
        <v>86</v>
      </c>
      <c r="B11" s="57" t="s">
        <v>87</v>
      </c>
      <c r="C11" s="57" t="s">
        <v>88</v>
      </c>
      <c r="D11" s="57" t="s">
        <v>89</v>
      </c>
      <c r="E11" s="58" t="s">
        <v>63</v>
      </c>
      <c r="G11" s="59"/>
      <c r="H11" s="59"/>
      <c r="I11" s="59"/>
    </row>
    <row r="12" spans="1:9" ht="18">
      <c r="A12" s="60">
        <v>1</v>
      </c>
      <c r="B12" s="60">
        <v>2</v>
      </c>
      <c r="C12" s="60">
        <v>3</v>
      </c>
      <c r="D12" s="60">
        <v>4</v>
      </c>
      <c r="E12" s="265">
        <v>5</v>
      </c>
      <c r="G12" s="59"/>
      <c r="H12" s="59"/>
      <c r="I12" s="59"/>
    </row>
    <row r="13" spans="1:36" s="64" customFormat="1" ht="23.25" customHeight="1">
      <c r="A13" s="340"/>
      <c r="B13" s="257" t="s">
        <v>90</v>
      </c>
      <c r="C13" s="61"/>
      <c r="D13" s="61"/>
      <c r="E13" s="270">
        <f>E15+E21+E23+E27+E30+E34+E36+E38</f>
        <v>21921.9</v>
      </c>
      <c r="F13" s="62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5" ht="21">
      <c r="A14" s="340"/>
      <c r="B14" s="341" t="s">
        <v>91</v>
      </c>
      <c r="C14" s="61"/>
      <c r="D14" s="61"/>
      <c r="E14" s="271"/>
    </row>
    <row r="15" spans="1:7" ht="23.25" customHeight="1">
      <c r="A15" s="342">
        <v>1</v>
      </c>
      <c r="B15" s="258" t="s">
        <v>92</v>
      </c>
      <c r="C15" s="66" t="s">
        <v>93</v>
      </c>
      <c r="D15" s="66" t="s">
        <v>94</v>
      </c>
      <c r="E15" s="272">
        <f>SUM(E16:E20)</f>
        <v>5902.5</v>
      </c>
      <c r="G15" s="54"/>
    </row>
    <row r="16" spans="1:5" ht="36">
      <c r="A16" s="340"/>
      <c r="B16" s="256" t="s">
        <v>95</v>
      </c>
      <c r="C16" s="67" t="s">
        <v>93</v>
      </c>
      <c r="D16" s="67" t="s">
        <v>96</v>
      </c>
      <c r="E16" s="271">
        <v>942.4</v>
      </c>
    </row>
    <row r="17" spans="1:5" ht="54">
      <c r="A17" s="340"/>
      <c r="B17" s="256" t="s">
        <v>97</v>
      </c>
      <c r="C17" s="67" t="s">
        <v>93</v>
      </c>
      <c r="D17" s="67" t="s">
        <v>98</v>
      </c>
      <c r="E17" s="271">
        <v>4106.6</v>
      </c>
    </row>
    <row r="18" spans="1:5" ht="54">
      <c r="A18" s="340"/>
      <c r="B18" s="256" t="s">
        <v>99</v>
      </c>
      <c r="C18" s="67" t="s">
        <v>93</v>
      </c>
      <c r="D18" s="67" t="s">
        <v>100</v>
      </c>
      <c r="E18" s="271">
        <v>27.9</v>
      </c>
    </row>
    <row r="19" spans="1:5" ht="24.75" customHeight="1">
      <c r="A19" s="340"/>
      <c r="B19" s="256" t="s">
        <v>101</v>
      </c>
      <c r="C19" s="67" t="s">
        <v>93</v>
      </c>
      <c r="D19" s="67" t="s">
        <v>102</v>
      </c>
      <c r="E19" s="271">
        <v>200</v>
      </c>
    </row>
    <row r="20" spans="1:36" s="68" customFormat="1" ht="24.75" customHeight="1">
      <c r="A20" s="340"/>
      <c r="B20" s="256" t="s">
        <v>103</v>
      </c>
      <c r="C20" s="67" t="s">
        <v>93</v>
      </c>
      <c r="D20" s="67" t="s">
        <v>104</v>
      </c>
      <c r="E20" s="271">
        <f>425.6+200</f>
        <v>625.6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s="68" customFormat="1" ht="24.75" customHeight="1">
      <c r="A21" s="343">
        <v>2</v>
      </c>
      <c r="B21" s="344" t="s">
        <v>105</v>
      </c>
      <c r="C21" s="66" t="s">
        <v>96</v>
      </c>
      <c r="D21" s="66" t="s">
        <v>94</v>
      </c>
      <c r="E21" s="272">
        <f>SUM(E22:E22)</f>
        <v>212.3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s="68" customFormat="1" ht="24.75" customHeight="1">
      <c r="A22" s="340"/>
      <c r="B22" s="256" t="s">
        <v>106</v>
      </c>
      <c r="C22" s="67" t="s">
        <v>96</v>
      </c>
      <c r="D22" s="67" t="s">
        <v>107</v>
      </c>
      <c r="E22" s="271">
        <v>212.3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5" ht="34.5">
      <c r="A23" s="342">
        <v>3</v>
      </c>
      <c r="B23" s="258" t="s">
        <v>108</v>
      </c>
      <c r="C23" s="66" t="s">
        <v>107</v>
      </c>
      <c r="D23" s="66" t="s">
        <v>94</v>
      </c>
      <c r="E23" s="272">
        <f>SUM(E24:E26)</f>
        <v>100</v>
      </c>
    </row>
    <row r="24" spans="1:5" ht="36">
      <c r="A24" s="340"/>
      <c r="B24" s="256" t="s">
        <v>109</v>
      </c>
      <c r="C24" s="67" t="s">
        <v>107</v>
      </c>
      <c r="D24" s="67" t="s">
        <v>110</v>
      </c>
      <c r="E24" s="271">
        <v>50</v>
      </c>
    </row>
    <row r="25" spans="1:5" ht="23.25" customHeight="1">
      <c r="A25" s="340"/>
      <c r="B25" s="256" t="s">
        <v>111</v>
      </c>
      <c r="C25" s="67" t="s">
        <v>107</v>
      </c>
      <c r="D25" s="67" t="s">
        <v>112</v>
      </c>
      <c r="E25" s="271">
        <v>50</v>
      </c>
    </row>
    <row r="26" spans="1:5" ht="36" hidden="1">
      <c r="A26" s="340"/>
      <c r="B26" s="256" t="s">
        <v>113</v>
      </c>
      <c r="C26" s="67" t="s">
        <v>107</v>
      </c>
      <c r="D26" s="67" t="s">
        <v>114</v>
      </c>
      <c r="E26" s="271">
        <v>0</v>
      </c>
    </row>
    <row r="27" spans="1:5" ht="24" customHeight="1">
      <c r="A27" s="342">
        <v>4</v>
      </c>
      <c r="B27" s="258" t="s">
        <v>115</v>
      </c>
      <c r="C27" s="66" t="s">
        <v>98</v>
      </c>
      <c r="D27" s="66" t="s">
        <v>94</v>
      </c>
      <c r="E27" s="272">
        <f>E28+E29</f>
        <v>4777.8</v>
      </c>
    </row>
    <row r="28" spans="1:6" ht="26.25" customHeight="1">
      <c r="A28" s="340"/>
      <c r="B28" s="345" t="s">
        <v>116</v>
      </c>
      <c r="C28" s="69" t="s">
        <v>98</v>
      </c>
      <c r="D28" s="69" t="s">
        <v>110</v>
      </c>
      <c r="E28" s="437">
        <f>3045.3+1522.5</f>
        <v>4567.8</v>
      </c>
      <c r="F28" s="53">
        <v>1522.5</v>
      </c>
    </row>
    <row r="29" spans="1:6" ht="26.25" customHeight="1">
      <c r="A29" s="340"/>
      <c r="B29" s="345" t="s">
        <v>117</v>
      </c>
      <c r="C29" s="69" t="s">
        <v>98</v>
      </c>
      <c r="D29" s="69" t="s">
        <v>118</v>
      </c>
      <c r="E29" s="271">
        <f>250-40</f>
        <v>210</v>
      </c>
      <c r="F29" s="70"/>
    </row>
    <row r="30" spans="1:5" ht="26.25" customHeight="1">
      <c r="A30" s="342">
        <v>5</v>
      </c>
      <c r="B30" s="258" t="s">
        <v>119</v>
      </c>
      <c r="C30" s="66" t="s">
        <v>120</v>
      </c>
      <c r="D30" s="66" t="s">
        <v>94</v>
      </c>
      <c r="E30" s="272">
        <f>SUM(E31:E33)</f>
        <v>3631.5</v>
      </c>
    </row>
    <row r="31" spans="1:5" ht="26.25" customHeight="1">
      <c r="A31" s="342"/>
      <c r="B31" s="346" t="s">
        <v>121</v>
      </c>
      <c r="C31" s="67" t="s">
        <v>120</v>
      </c>
      <c r="D31" s="67" t="s">
        <v>96</v>
      </c>
      <c r="E31" s="271">
        <v>330</v>
      </c>
    </row>
    <row r="32" spans="1:6" ht="26.25" customHeight="1">
      <c r="A32" s="342"/>
      <c r="B32" s="256" t="s">
        <v>122</v>
      </c>
      <c r="C32" s="67" t="s">
        <v>120</v>
      </c>
      <c r="D32" s="67" t="s">
        <v>107</v>
      </c>
      <c r="E32" s="437">
        <f>1964.5-200+40+1497</f>
        <v>3301.5</v>
      </c>
      <c r="F32" s="53">
        <v>1497</v>
      </c>
    </row>
    <row r="33" spans="1:5" ht="26.25" customHeight="1" hidden="1">
      <c r="A33" s="340"/>
      <c r="B33" s="256" t="s">
        <v>376</v>
      </c>
      <c r="C33" s="67" t="s">
        <v>120</v>
      </c>
      <c r="D33" s="67" t="s">
        <v>120</v>
      </c>
      <c r="E33" s="271">
        <v>0</v>
      </c>
    </row>
    <row r="34" spans="1:5" ht="26.25" customHeight="1">
      <c r="A34" s="342">
        <v>6</v>
      </c>
      <c r="B34" s="258" t="s">
        <v>123</v>
      </c>
      <c r="C34" s="66" t="s">
        <v>124</v>
      </c>
      <c r="D34" s="66" t="s">
        <v>94</v>
      </c>
      <c r="E34" s="272">
        <f>SUM(E35:E35)</f>
        <v>20</v>
      </c>
    </row>
    <row r="35" spans="1:5" ht="26.25" customHeight="1">
      <c r="A35" s="342"/>
      <c r="B35" s="256" t="s">
        <v>125</v>
      </c>
      <c r="C35" s="67" t="s">
        <v>124</v>
      </c>
      <c r="D35" s="67" t="s">
        <v>124</v>
      </c>
      <c r="E35" s="271">
        <v>20</v>
      </c>
    </row>
    <row r="36" spans="1:5" ht="26.25" customHeight="1">
      <c r="A36" s="343">
        <v>7</v>
      </c>
      <c r="B36" s="258" t="s">
        <v>126</v>
      </c>
      <c r="C36" s="66" t="s">
        <v>127</v>
      </c>
      <c r="D36" s="66" t="s">
        <v>94</v>
      </c>
      <c r="E36" s="272">
        <f>E37</f>
        <v>7077.8</v>
      </c>
    </row>
    <row r="37" spans="1:6" ht="26.25" customHeight="1">
      <c r="A37" s="340"/>
      <c r="B37" s="256" t="s">
        <v>128</v>
      </c>
      <c r="C37" s="67" t="s">
        <v>127</v>
      </c>
      <c r="D37" s="67" t="s">
        <v>93</v>
      </c>
      <c r="E37" s="437">
        <f>6075.6+1000+2.2</f>
        <v>7077.8</v>
      </c>
      <c r="F37" s="70">
        <v>1002.2</v>
      </c>
    </row>
    <row r="38" spans="1:5" ht="26.25" customHeight="1">
      <c r="A38" s="343">
        <v>8</v>
      </c>
      <c r="B38" s="257" t="s">
        <v>129</v>
      </c>
      <c r="C38" s="71">
        <v>11</v>
      </c>
      <c r="D38" s="66" t="s">
        <v>94</v>
      </c>
      <c r="E38" s="272">
        <f>E39</f>
        <v>200</v>
      </c>
    </row>
    <row r="39" spans="1:5" ht="26.25" customHeight="1">
      <c r="A39" s="343"/>
      <c r="B39" s="259" t="s">
        <v>130</v>
      </c>
      <c r="C39" s="67" t="s">
        <v>102</v>
      </c>
      <c r="D39" s="67" t="s">
        <v>96</v>
      </c>
      <c r="E39" s="271">
        <v>200</v>
      </c>
    </row>
    <row r="41" ht="17.25">
      <c r="F41" s="70"/>
    </row>
    <row r="42" spans="1:4" s="3" customFormat="1" ht="18">
      <c r="A42" s="12" t="s">
        <v>58</v>
      </c>
      <c r="B42" s="14"/>
      <c r="C42" s="13"/>
      <c r="D42" s="13"/>
    </row>
    <row r="43" spans="1:6" s="3" customFormat="1" ht="18" customHeight="1">
      <c r="A43" s="478" t="s">
        <v>59</v>
      </c>
      <c r="B43" s="478"/>
      <c r="E43" s="479" t="s">
        <v>443</v>
      </c>
      <c r="F43" s="479"/>
    </row>
    <row r="46" ht="17.25">
      <c r="B46" s="59"/>
    </row>
  </sheetData>
  <sheetProtection selectLockedCells="1" selectUnlockedCells="1"/>
  <mergeCells count="10">
    <mergeCell ref="B6:E6"/>
    <mergeCell ref="B3:E3"/>
    <mergeCell ref="A8:E8"/>
    <mergeCell ref="A43:B43"/>
    <mergeCell ref="E43:F43"/>
    <mergeCell ref="B1:E1"/>
    <mergeCell ref="B2:E2"/>
    <mergeCell ref="C7:E7"/>
    <mergeCell ref="B4:E4"/>
    <mergeCell ref="B5:E5"/>
  </mergeCells>
  <printOptions horizontalCentered="1"/>
  <pageMargins left="0.5118110236220472" right="0" top="0.3937007874015748" bottom="0.3937007874015748" header="0.5118110236220472" footer="0.511811023622047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46"/>
  <sheetViews>
    <sheetView view="pageBreakPreview" zoomScale="70" zoomScaleNormal="73" zoomScaleSheetLayoutView="70" zoomScalePageLayoutView="0" workbookViewId="0" topLeftCell="A1">
      <selection activeCell="B3" sqref="B3:E3"/>
    </sheetView>
  </sheetViews>
  <sheetFormatPr defaultColWidth="9.125" defaultRowHeight="12.75"/>
  <cols>
    <col min="1" max="1" width="6.875" style="316" customWidth="1"/>
    <col min="2" max="2" width="103.50390625" style="72" customWidth="1"/>
    <col min="3" max="3" width="25.125" style="73" customWidth="1"/>
    <col min="4" max="4" width="11.375" style="73" customWidth="1"/>
    <col min="5" max="5" width="17.50390625" style="3" customWidth="1"/>
    <col min="6" max="6" width="19.125" style="441" customWidth="1"/>
    <col min="7" max="8" width="16.125" style="74" customWidth="1"/>
    <col min="9" max="16384" width="9.125" style="1" customWidth="1"/>
  </cols>
  <sheetData>
    <row r="1" spans="2:5" ht="18">
      <c r="B1" s="480" t="s">
        <v>385</v>
      </c>
      <c r="C1" s="480"/>
      <c r="D1" s="480"/>
      <c r="E1" s="480"/>
    </row>
    <row r="2" spans="2:5" ht="18">
      <c r="B2" s="480" t="s">
        <v>411</v>
      </c>
      <c r="C2" s="480"/>
      <c r="D2" s="480"/>
      <c r="E2" s="480"/>
    </row>
    <row r="3" spans="2:5" ht="18">
      <c r="B3" s="476" t="s">
        <v>549</v>
      </c>
      <c r="C3" s="476"/>
      <c r="D3" s="476"/>
      <c r="E3" s="476"/>
    </row>
    <row r="4" spans="2:12" ht="18" customHeight="1">
      <c r="B4" s="494" t="s">
        <v>131</v>
      </c>
      <c r="C4" s="494"/>
      <c r="D4" s="494"/>
      <c r="E4" s="494"/>
      <c r="F4" s="442"/>
      <c r="G4" s="75"/>
      <c r="H4" s="75"/>
      <c r="I4" s="75"/>
      <c r="J4" s="75"/>
      <c r="K4" s="75"/>
      <c r="L4" s="75"/>
    </row>
    <row r="5" spans="2:5" ht="18.75" customHeight="1">
      <c r="B5" s="474" t="s">
        <v>411</v>
      </c>
      <c r="C5" s="474"/>
      <c r="D5" s="474"/>
      <c r="E5" s="474"/>
    </row>
    <row r="6" spans="2:5" ht="18.75" customHeight="1">
      <c r="B6" s="476" t="s">
        <v>529</v>
      </c>
      <c r="C6" s="476"/>
      <c r="D6" s="476"/>
      <c r="E6" s="476"/>
    </row>
    <row r="7" spans="2:5" ht="18">
      <c r="B7" s="76"/>
      <c r="C7" s="487"/>
      <c r="D7" s="487"/>
      <c r="E7" s="487"/>
    </row>
    <row r="8" spans="1:5" ht="93.75" customHeight="1">
      <c r="A8" s="482" t="s">
        <v>441</v>
      </c>
      <c r="B8" s="482"/>
      <c r="C8" s="482"/>
      <c r="D8" s="482"/>
      <c r="E8" s="482"/>
    </row>
    <row r="9" spans="1:8" ht="18">
      <c r="A9" s="317"/>
      <c r="B9" s="78"/>
      <c r="C9" s="79"/>
      <c r="D9" s="77"/>
      <c r="E9" s="106" t="s">
        <v>60</v>
      </c>
      <c r="G9" s="1"/>
      <c r="H9" s="1"/>
    </row>
    <row r="10" spans="1:8" ht="9" customHeight="1">
      <c r="A10" s="488" t="s">
        <v>133</v>
      </c>
      <c r="B10" s="490" t="s">
        <v>87</v>
      </c>
      <c r="C10" s="492" t="s">
        <v>134</v>
      </c>
      <c r="D10" s="492" t="s">
        <v>135</v>
      </c>
      <c r="E10" s="483" t="s">
        <v>132</v>
      </c>
      <c r="F10" s="80"/>
      <c r="G10" s="1"/>
      <c r="H10" s="1"/>
    </row>
    <row r="11" spans="1:8" ht="33.75" customHeight="1">
      <c r="A11" s="489"/>
      <c r="B11" s="491"/>
      <c r="C11" s="493"/>
      <c r="D11" s="493"/>
      <c r="E11" s="484"/>
      <c r="G11" s="1"/>
      <c r="H11" s="1"/>
    </row>
    <row r="12" spans="1:8" ht="18">
      <c r="A12" s="318">
        <v>1</v>
      </c>
      <c r="B12" s="82">
        <v>2</v>
      </c>
      <c r="C12" s="81" t="s">
        <v>136</v>
      </c>
      <c r="D12" s="83" t="s">
        <v>137</v>
      </c>
      <c r="E12" s="266">
        <v>5</v>
      </c>
      <c r="G12" s="1"/>
      <c r="H12" s="1"/>
    </row>
    <row r="13" spans="1:14" ht="18">
      <c r="A13" s="319"/>
      <c r="B13" s="184" t="s">
        <v>138</v>
      </c>
      <c r="C13" s="81"/>
      <c r="D13" s="83"/>
      <c r="E13" s="273">
        <f>E14+E42+E47+E52+E68+E75+E95+E100+E105+E133+E138</f>
        <v>21921.9</v>
      </c>
      <c r="F13" s="443"/>
      <c r="G13" s="84"/>
      <c r="H13" s="84"/>
      <c r="I13" s="84"/>
      <c r="J13" s="85"/>
      <c r="K13" s="85"/>
      <c r="L13" s="85"/>
      <c r="M13" s="85"/>
      <c r="N13" s="85"/>
    </row>
    <row r="14" spans="1:256" s="86" customFormat="1" ht="42" customHeight="1">
      <c r="A14" s="314">
        <v>1</v>
      </c>
      <c r="B14" s="297" t="s">
        <v>139</v>
      </c>
      <c r="C14" s="185" t="s">
        <v>140</v>
      </c>
      <c r="D14" s="186"/>
      <c r="E14" s="274">
        <f>E15+E30</f>
        <v>7077.799999999999</v>
      </c>
      <c r="F14" s="444"/>
      <c r="G14" s="84"/>
      <c r="H14" s="84"/>
      <c r="I14" s="84"/>
      <c r="J14" s="85"/>
      <c r="K14" s="85"/>
      <c r="L14" s="85"/>
      <c r="M14" s="85"/>
      <c r="N14" s="85"/>
      <c r="IR14" s="1"/>
      <c r="IS14" s="1"/>
      <c r="IT14" s="1"/>
      <c r="IU14" s="1"/>
      <c r="IV14" s="1"/>
    </row>
    <row r="15" spans="1:256" s="88" customFormat="1" ht="37.5" customHeight="1">
      <c r="A15" s="314"/>
      <c r="B15" s="11" t="s">
        <v>141</v>
      </c>
      <c r="C15" s="186" t="s">
        <v>142</v>
      </c>
      <c r="D15" s="186"/>
      <c r="E15" s="275">
        <f>E16+E28</f>
        <v>5834.7</v>
      </c>
      <c r="F15" s="445"/>
      <c r="G15" s="87"/>
      <c r="H15" s="87"/>
      <c r="IR15" s="1"/>
      <c r="IS15" s="1"/>
      <c r="IT15" s="1"/>
      <c r="IU15" s="1"/>
      <c r="IV15" s="1"/>
    </row>
    <row r="16" spans="1:256" s="88" customFormat="1" ht="22.5" customHeight="1">
      <c r="A16" s="314"/>
      <c r="B16" s="11" t="s">
        <v>143</v>
      </c>
      <c r="C16" s="187" t="s">
        <v>144</v>
      </c>
      <c r="D16" s="186"/>
      <c r="E16" s="276">
        <f>E17+E22+E23+E25</f>
        <v>5779.7</v>
      </c>
      <c r="F16" s="89"/>
      <c r="G16" s="79"/>
      <c r="H16" s="90"/>
      <c r="IR16" s="1"/>
      <c r="IS16" s="1"/>
      <c r="IT16" s="1"/>
      <c r="IU16" s="1"/>
      <c r="IV16" s="1"/>
    </row>
    <row r="17" spans="1:256" s="88" customFormat="1" ht="45" customHeight="1">
      <c r="A17" s="314"/>
      <c r="B17" s="192" t="s">
        <v>145</v>
      </c>
      <c r="C17" s="186" t="s">
        <v>146</v>
      </c>
      <c r="D17" s="188"/>
      <c r="E17" s="276">
        <f>E18+E19+E20</f>
        <v>5449.7</v>
      </c>
      <c r="F17" s="445"/>
      <c r="G17" s="87"/>
      <c r="H17" s="87"/>
      <c r="IR17" s="1"/>
      <c r="IS17" s="1"/>
      <c r="IT17" s="1"/>
      <c r="IU17" s="1"/>
      <c r="IV17" s="1"/>
    </row>
    <row r="18" spans="1:256" s="88" customFormat="1" ht="59.25" customHeight="1">
      <c r="A18" s="314"/>
      <c r="B18" s="298" t="s">
        <v>147</v>
      </c>
      <c r="C18" s="189" t="s">
        <v>146</v>
      </c>
      <c r="D18" s="189" t="s">
        <v>148</v>
      </c>
      <c r="E18" s="275">
        <v>3530.2</v>
      </c>
      <c r="F18" s="440"/>
      <c r="IR18" s="1"/>
      <c r="IS18" s="1"/>
      <c r="IT18" s="1"/>
      <c r="IU18" s="1"/>
      <c r="IV18" s="1"/>
    </row>
    <row r="19" spans="1:256" s="88" customFormat="1" ht="23.25" customHeight="1">
      <c r="A19" s="117"/>
      <c r="B19" s="298" t="s">
        <v>513</v>
      </c>
      <c r="C19" s="189" t="s">
        <v>146</v>
      </c>
      <c r="D19" s="189" t="s">
        <v>149</v>
      </c>
      <c r="E19" s="439">
        <f>919.5+950</f>
        <v>1869.5</v>
      </c>
      <c r="F19" s="440">
        <v>950</v>
      </c>
      <c r="IR19" s="1"/>
      <c r="IS19" s="1"/>
      <c r="IT19" s="1"/>
      <c r="IU19" s="1"/>
      <c r="IV19" s="1"/>
    </row>
    <row r="20" spans="1:256" s="88" customFormat="1" ht="25.5" customHeight="1">
      <c r="A20" s="314"/>
      <c r="B20" s="300" t="s">
        <v>150</v>
      </c>
      <c r="C20" s="189" t="s">
        <v>146</v>
      </c>
      <c r="D20" s="186" t="s">
        <v>151</v>
      </c>
      <c r="E20" s="275">
        <v>50</v>
      </c>
      <c r="F20" s="440"/>
      <c r="IR20" s="1"/>
      <c r="IS20" s="1"/>
      <c r="IT20" s="1"/>
      <c r="IU20" s="1"/>
      <c r="IV20" s="1"/>
    </row>
    <row r="21" spans="1:256" s="88" customFormat="1" ht="25.5" customHeight="1" hidden="1">
      <c r="A21" s="314"/>
      <c r="B21" s="298" t="s">
        <v>413</v>
      </c>
      <c r="C21" s="189" t="s">
        <v>366</v>
      </c>
      <c r="D21" s="186"/>
      <c r="E21" s="275">
        <f>E22</f>
        <v>0</v>
      </c>
      <c r="F21" s="440"/>
      <c r="IR21" s="1"/>
      <c r="IS21" s="1"/>
      <c r="IT21" s="1"/>
      <c r="IU21" s="1"/>
      <c r="IV21" s="1"/>
    </row>
    <row r="22" spans="1:256" s="88" customFormat="1" ht="57.75" customHeight="1" hidden="1">
      <c r="A22" s="117"/>
      <c r="B22" s="298" t="s">
        <v>147</v>
      </c>
      <c r="C22" s="189" t="s">
        <v>366</v>
      </c>
      <c r="D22" s="189" t="s">
        <v>148</v>
      </c>
      <c r="E22" s="275">
        <v>0</v>
      </c>
      <c r="F22" s="440"/>
      <c r="IR22" s="1"/>
      <c r="IS22" s="1"/>
      <c r="IT22" s="1"/>
      <c r="IU22" s="1"/>
      <c r="IV22" s="1"/>
    </row>
    <row r="23" spans="1:256" s="88" customFormat="1" ht="34.5" customHeight="1" hidden="1">
      <c r="A23" s="117"/>
      <c r="B23" s="300" t="s">
        <v>413</v>
      </c>
      <c r="C23" s="189" t="s">
        <v>367</v>
      </c>
      <c r="D23" s="189"/>
      <c r="E23" s="275">
        <v>0</v>
      </c>
      <c r="F23" s="440"/>
      <c r="IR23" s="1"/>
      <c r="IS23" s="1"/>
      <c r="IT23" s="1"/>
      <c r="IU23" s="1"/>
      <c r="IV23" s="1"/>
    </row>
    <row r="24" spans="1:256" s="88" customFormat="1" ht="60" customHeight="1" hidden="1">
      <c r="A24" s="314"/>
      <c r="B24" s="300" t="s">
        <v>147</v>
      </c>
      <c r="C24" s="189" t="s">
        <v>367</v>
      </c>
      <c r="D24" s="186" t="s">
        <v>148</v>
      </c>
      <c r="E24" s="275">
        <v>0</v>
      </c>
      <c r="F24" s="440"/>
      <c r="IR24" s="1"/>
      <c r="IS24" s="1"/>
      <c r="IT24" s="1"/>
      <c r="IU24" s="1"/>
      <c r="IV24" s="1"/>
    </row>
    <row r="25" spans="1:256" s="93" customFormat="1" ht="41.25" customHeight="1">
      <c r="A25" s="117"/>
      <c r="B25" s="307" t="s">
        <v>437</v>
      </c>
      <c r="C25" s="197" t="s">
        <v>438</v>
      </c>
      <c r="D25" s="197"/>
      <c r="E25" s="277">
        <f>E26</f>
        <v>330</v>
      </c>
      <c r="F25" s="97"/>
      <c r="IR25" s="3"/>
      <c r="IS25" s="3"/>
      <c r="IT25" s="3"/>
      <c r="IU25" s="3"/>
      <c r="IV25" s="3"/>
    </row>
    <row r="26" spans="1:256" s="93" customFormat="1" ht="26.25" customHeight="1">
      <c r="A26" s="117"/>
      <c r="B26" s="307" t="s">
        <v>169</v>
      </c>
      <c r="C26" s="197" t="s">
        <v>438</v>
      </c>
      <c r="D26" s="197" t="s">
        <v>149</v>
      </c>
      <c r="E26" s="277">
        <f>300+30</f>
        <v>330</v>
      </c>
      <c r="F26" s="438"/>
      <c r="IR26" s="3"/>
      <c r="IS26" s="3"/>
      <c r="IT26" s="3"/>
      <c r="IU26" s="3"/>
      <c r="IV26" s="3"/>
    </row>
    <row r="27" spans="1:256" s="88" customFormat="1" ht="41.25" customHeight="1">
      <c r="A27" s="314"/>
      <c r="B27" s="300" t="s">
        <v>152</v>
      </c>
      <c r="C27" s="186" t="s">
        <v>153</v>
      </c>
      <c r="D27" s="186"/>
      <c r="E27" s="275">
        <f>E28</f>
        <v>55</v>
      </c>
      <c r="F27" s="440"/>
      <c r="IR27" s="1"/>
      <c r="IS27" s="1"/>
      <c r="IT27" s="1"/>
      <c r="IU27" s="1"/>
      <c r="IV27" s="1"/>
    </row>
    <row r="28" spans="1:256" s="88" customFormat="1" ht="42" customHeight="1">
      <c r="A28" s="314"/>
      <c r="B28" s="298" t="s">
        <v>154</v>
      </c>
      <c r="C28" s="186" t="s">
        <v>155</v>
      </c>
      <c r="D28" s="186"/>
      <c r="E28" s="275">
        <f>E29</f>
        <v>55</v>
      </c>
      <c r="F28" s="440"/>
      <c r="IR28" s="1"/>
      <c r="IS28" s="1"/>
      <c r="IT28" s="1"/>
      <c r="IU28" s="1"/>
      <c r="IV28" s="1"/>
    </row>
    <row r="29" spans="1:256" s="88" customFormat="1" ht="23.25" customHeight="1">
      <c r="A29" s="314"/>
      <c r="B29" s="308" t="s">
        <v>156</v>
      </c>
      <c r="C29" s="186" t="s">
        <v>155</v>
      </c>
      <c r="D29" s="186" t="s">
        <v>157</v>
      </c>
      <c r="E29" s="275">
        <v>55</v>
      </c>
      <c r="F29" s="440"/>
      <c r="IR29" s="1"/>
      <c r="IS29" s="1"/>
      <c r="IT29" s="1"/>
      <c r="IU29" s="1"/>
      <c r="IV29" s="1"/>
    </row>
    <row r="30" spans="1:256" s="88" customFormat="1" ht="23.25" customHeight="1">
      <c r="A30" s="314"/>
      <c r="B30" s="300" t="s">
        <v>158</v>
      </c>
      <c r="C30" s="186" t="s">
        <v>463</v>
      </c>
      <c r="D30" s="186"/>
      <c r="E30" s="275">
        <f>E31</f>
        <v>1243.1</v>
      </c>
      <c r="F30" s="440"/>
      <c r="IR30" s="1"/>
      <c r="IS30" s="1"/>
      <c r="IT30" s="1"/>
      <c r="IU30" s="1"/>
      <c r="IV30" s="1"/>
    </row>
    <row r="31" spans="1:256" s="88" customFormat="1" ht="21" customHeight="1">
      <c r="A31" s="314"/>
      <c r="B31" s="300" t="s">
        <v>159</v>
      </c>
      <c r="C31" s="186" t="s">
        <v>160</v>
      </c>
      <c r="D31" s="186"/>
      <c r="E31" s="275">
        <f>E32+E37+E38+E40</f>
        <v>1243.1</v>
      </c>
      <c r="F31" s="440"/>
      <c r="IR31" s="1"/>
      <c r="IS31" s="1"/>
      <c r="IT31" s="1"/>
      <c r="IU31" s="1"/>
      <c r="IV31" s="1"/>
    </row>
    <row r="32" spans="1:256" s="88" customFormat="1" ht="45" customHeight="1">
      <c r="A32" s="314"/>
      <c r="B32" s="192" t="s">
        <v>145</v>
      </c>
      <c r="C32" s="186" t="s">
        <v>161</v>
      </c>
      <c r="D32" s="186"/>
      <c r="E32" s="275">
        <f>E33+E34+E35</f>
        <v>1178</v>
      </c>
      <c r="F32" s="440"/>
      <c r="IR32" s="1"/>
      <c r="IS32" s="1"/>
      <c r="IT32" s="1"/>
      <c r="IU32" s="1"/>
      <c r="IV32" s="1"/>
    </row>
    <row r="33" spans="1:256" s="88" customFormat="1" ht="54">
      <c r="A33" s="314"/>
      <c r="B33" s="298" t="s">
        <v>147</v>
      </c>
      <c r="C33" s="189" t="s">
        <v>161</v>
      </c>
      <c r="D33" s="189" t="s">
        <v>148</v>
      </c>
      <c r="E33" s="275">
        <v>834.2</v>
      </c>
      <c r="F33" s="440"/>
      <c r="IR33" s="1"/>
      <c r="IS33" s="1"/>
      <c r="IT33" s="1"/>
      <c r="IU33" s="1"/>
      <c r="IV33" s="1"/>
    </row>
    <row r="34" spans="1:256" s="88" customFormat="1" ht="24" customHeight="1">
      <c r="A34" s="314"/>
      <c r="B34" s="298" t="s">
        <v>440</v>
      </c>
      <c r="C34" s="189" t="s">
        <v>161</v>
      </c>
      <c r="D34" s="189" t="s">
        <v>149</v>
      </c>
      <c r="E34" s="439">
        <f>278.8+50</f>
        <v>328.8</v>
      </c>
      <c r="F34" s="440">
        <v>50</v>
      </c>
      <c r="IR34" s="1"/>
      <c r="IS34" s="1"/>
      <c r="IT34" s="1"/>
      <c r="IU34" s="1"/>
      <c r="IV34" s="1"/>
    </row>
    <row r="35" spans="1:256" s="88" customFormat="1" ht="23.25" customHeight="1">
      <c r="A35" s="117"/>
      <c r="B35" s="300" t="s">
        <v>150</v>
      </c>
      <c r="C35" s="189" t="s">
        <v>161</v>
      </c>
      <c r="D35" s="189" t="s">
        <v>151</v>
      </c>
      <c r="E35" s="275">
        <v>15</v>
      </c>
      <c r="F35" s="440"/>
      <c r="IR35" s="1"/>
      <c r="IS35" s="1"/>
      <c r="IT35" s="1"/>
      <c r="IU35" s="1"/>
      <c r="IV35" s="1"/>
    </row>
    <row r="36" spans="1:256" s="88" customFormat="1" ht="30.75" customHeight="1" hidden="1">
      <c r="A36" s="117"/>
      <c r="B36" s="300" t="s">
        <v>413</v>
      </c>
      <c r="C36" s="189" t="s">
        <v>368</v>
      </c>
      <c r="D36" s="189"/>
      <c r="E36" s="275">
        <f>E37</f>
        <v>0</v>
      </c>
      <c r="F36" s="440"/>
      <c r="IR36" s="1"/>
      <c r="IS36" s="1"/>
      <c r="IT36" s="1"/>
      <c r="IU36" s="1"/>
      <c r="IV36" s="1"/>
    </row>
    <row r="37" spans="1:256" s="88" customFormat="1" ht="54" hidden="1">
      <c r="A37" s="117"/>
      <c r="B37" s="300" t="s">
        <v>147</v>
      </c>
      <c r="C37" s="189" t="s">
        <v>368</v>
      </c>
      <c r="D37" s="189" t="s">
        <v>148</v>
      </c>
      <c r="E37" s="275">
        <v>0</v>
      </c>
      <c r="F37" s="440"/>
      <c r="IR37" s="1"/>
      <c r="IS37" s="1"/>
      <c r="IT37" s="1"/>
      <c r="IU37" s="1"/>
      <c r="IV37" s="1"/>
    </row>
    <row r="38" spans="1:256" s="88" customFormat="1" ht="18" hidden="1">
      <c r="A38" s="117"/>
      <c r="B38" s="298" t="s">
        <v>413</v>
      </c>
      <c r="C38" s="189" t="s">
        <v>369</v>
      </c>
      <c r="D38" s="189"/>
      <c r="E38" s="275">
        <v>0</v>
      </c>
      <c r="F38" s="440"/>
      <c r="IR38" s="1"/>
      <c r="IS38" s="1"/>
      <c r="IT38" s="1"/>
      <c r="IU38" s="1"/>
      <c r="IV38" s="1"/>
    </row>
    <row r="39" spans="1:256" s="88" customFormat="1" ht="60.75" customHeight="1" hidden="1">
      <c r="A39" s="314"/>
      <c r="B39" s="298" t="s">
        <v>147</v>
      </c>
      <c r="C39" s="189" t="s">
        <v>369</v>
      </c>
      <c r="D39" s="189" t="s">
        <v>148</v>
      </c>
      <c r="E39" s="275">
        <v>0</v>
      </c>
      <c r="F39" s="440"/>
      <c r="IR39" s="1"/>
      <c r="IS39" s="1"/>
      <c r="IT39" s="1"/>
      <c r="IU39" s="1"/>
      <c r="IV39" s="1"/>
    </row>
    <row r="40" spans="1:256" s="93" customFormat="1" ht="25.5" customHeight="1">
      <c r="A40" s="117"/>
      <c r="B40" s="307" t="s">
        <v>534</v>
      </c>
      <c r="C40" s="197" t="s">
        <v>462</v>
      </c>
      <c r="D40" s="189"/>
      <c r="E40" s="275">
        <f>E41</f>
        <v>65.1</v>
      </c>
      <c r="F40" s="97"/>
      <c r="IR40" s="3"/>
      <c r="IS40" s="3"/>
      <c r="IT40" s="3"/>
      <c r="IU40" s="3"/>
      <c r="IV40" s="3"/>
    </row>
    <row r="41" spans="1:256" s="93" customFormat="1" ht="23.25" customHeight="1">
      <c r="A41" s="117"/>
      <c r="B41" s="307" t="s">
        <v>169</v>
      </c>
      <c r="C41" s="197" t="s">
        <v>462</v>
      </c>
      <c r="D41" s="189" t="s">
        <v>149</v>
      </c>
      <c r="E41" s="439">
        <f>59.9+3+2.2</f>
        <v>65.1</v>
      </c>
      <c r="F41" s="438">
        <v>2.2</v>
      </c>
      <c r="IR41" s="3"/>
      <c r="IS41" s="3"/>
      <c r="IT41" s="3"/>
      <c r="IU41" s="3"/>
      <c r="IV41" s="3"/>
    </row>
    <row r="42" spans="1:256" s="93" customFormat="1" ht="38.25" customHeight="1">
      <c r="A42" s="117">
        <v>2</v>
      </c>
      <c r="B42" s="301" t="s">
        <v>162</v>
      </c>
      <c r="C42" s="261" t="s">
        <v>163</v>
      </c>
      <c r="D42" s="262"/>
      <c r="E42" s="274">
        <f>E43</f>
        <v>200</v>
      </c>
      <c r="F42" s="97"/>
      <c r="IR42" s="3"/>
      <c r="IS42" s="3"/>
      <c r="IT42" s="3"/>
      <c r="IU42" s="3"/>
      <c r="IV42" s="3"/>
    </row>
    <row r="43" spans="1:256" s="88" customFormat="1" ht="24.75" customHeight="1">
      <c r="A43" s="314"/>
      <c r="B43" s="300" t="s">
        <v>202</v>
      </c>
      <c r="C43" s="186" t="s">
        <v>164</v>
      </c>
      <c r="D43" s="187"/>
      <c r="E43" s="275">
        <f>E44</f>
        <v>200</v>
      </c>
      <c r="F43" s="440"/>
      <c r="IR43" s="1"/>
      <c r="IS43" s="1"/>
      <c r="IT43" s="1"/>
      <c r="IU43" s="1"/>
      <c r="IV43" s="1"/>
    </row>
    <row r="44" spans="1:256" s="88" customFormat="1" ht="36" customHeight="1">
      <c r="A44" s="314"/>
      <c r="B44" s="300" t="s">
        <v>165</v>
      </c>
      <c r="C44" s="186" t="s">
        <v>166</v>
      </c>
      <c r="D44" s="187"/>
      <c r="E44" s="275">
        <f>E45</f>
        <v>200</v>
      </c>
      <c r="F44" s="440"/>
      <c r="IR44" s="1"/>
      <c r="IS44" s="1"/>
      <c r="IT44" s="1"/>
      <c r="IU44" s="1"/>
      <c r="IV44" s="1"/>
    </row>
    <row r="45" spans="1:256" s="88" customFormat="1" ht="40.5" customHeight="1">
      <c r="A45" s="314"/>
      <c r="B45" s="300" t="s">
        <v>167</v>
      </c>
      <c r="C45" s="186" t="s">
        <v>168</v>
      </c>
      <c r="D45" s="187"/>
      <c r="E45" s="275">
        <f>E46</f>
        <v>200</v>
      </c>
      <c r="F45" s="440"/>
      <c r="IR45" s="1"/>
      <c r="IS45" s="1"/>
      <c r="IT45" s="1"/>
      <c r="IU45" s="1"/>
      <c r="IV45" s="1"/>
    </row>
    <row r="46" spans="1:256" s="88" customFormat="1" ht="25.5" customHeight="1">
      <c r="A46" s="314"/>
      <c r="B46" s="300" t="s">
        <v>169</v>
      </c>
      <c r="C46" s="186" t="s">
        <v>168</v>
      </c>
      <c r="D46" s="186" t="s">
        <v>149</v>
      </c>
      <c r="E46" s="275">
        <v>200</v>
      </c>
      <c r="F46" s="440"/>
      <c r="IR46" s="1"/>
      <c r="IS46" s="1"/>
      <c r="IT46" s="1"/>
      <c r="IU46" s="1"/>
      <c r="IV46" s="1"/>
    </row>
    <row r="47" spans="1:256" ht="42.75" customHeight="1">
      <c r="A47" s="314">
        <v>3</v>
      </c>
      <c r="B47" s="297" t="s">
        <v>170</v>
      </c>
      <c r="C47" s="185" t="s">
        <v>171</v>
      </c>
      <c r="D47" s="186"/>
      <c r="E47" s="274">
        <f>E48</f>
        <v>20</v>
      </c>
      <c r="F47" s="446"/>
      <c r="G47" s="1"/>
      <c r="H47" s="1"/>
      <c r="IR47" s="88"/>
      <c r="IS47" s="88"/>
      <c r="IT47" s="88"/>
      <c r="IU47" s="88"/>
      <c r="IV47" s="88"/>
    </row>
    <row r="48" spans="1:256" s="86" customFormat="1" ht="18">
      <c r="A48" s="314"/>
      <c r="B48" s="300" t="s">
        <v>202</v>
      </c>
      <c r="C48" s="186" t="s">
        <v>172</v>
      </c>
      <c r="D48" s="186"/>
      <c r="E48" s="275">
        <f>E49</f>
        <v>20</v>
      </c>
      <c r="F48" s="444"/>
      <c r="IR48" s="88"/>
      <c r="IS48" s="88"/>
      <c r="IT48" s="88"/>
      <c r="IU48" s="88"/>
      <c r="IV48" s="88"/>
    </row>
    <row r="49" spans="1:256" s="86" customFormat="1" ht="42" customHeight="1">
      <c r="A49" s="314"/>
      <c r="B49" s="300" t="s">
        <v>173</v>
      </c>
      <c r="C49" s="186" t="s">
        <v>174</v>
      </c>
      <c r="D49" s="186"/>
      <c r="E49" s="275">
        <f>E50</f>
        <v>20</v>
      </c>
      <c r="F49" s="444"/>
      <c r="IR49" s="88"/>
      <c r="IS49" s="88"/>
      <c r="IT49" s="88"/>
      <c r="IU49" s="88"/>
      <c r="IV49" s="88"/>
    </row>
    <row r="50" spans="1:256" s="86" customFormat="1" ht="27" customHeight="1">
      <c r="A50" s="314"/>
      <c r="B50" s="193" t="s">
        <v>175</v>
      </c>
      <c r="C50" s="186" t="s">
        <v>176</v>
      </c>
      <c r="D50" s="186"/>
      <c r="E50" s="275">
        <f>E51</f>
        <v>20</v>
      </c>
      <c r="F50" s="444"/>
      <c r="IR50" s="88"/>
      <c r="IS50" s="88"/>
      <c r="IT50" s="88"/>
      <c r="IU50" s="88"/>
      <c r="IV50" s="88"/>
    </row>
    <row r="51" spans="1:256" s="86" customFormat="1" ht="27.75" customHeight="1">
      <c r="A51" s="314"/>
      <c r="B51" s="300" t="s">
        <v>169</v>
      </c>
      <c r="C51" s="186" t="s">
        <v>176</v>
      </c>
      <c r="D51" s="186" t="s">
        <v>149</v>
      </c>
      <c r="E51" s="275">
        <v>20</v>
      </c>
      <c r="F51" s="444"/>
      <c r="IR51" s="88"/>
      <c r="IS51" s="88"/>
      <c r="IT51" s="88"/>
      <c r="IU51" s="88"/>
      <c r="IV51" s="88"/>
    </row>
    <row r="52" spans="1:256" s="315" customFormat="1" ht="37.5" customHeight="1">
      <c r="A52" s="314">
        <v>4</v>
      </c>
      <c r="B52" s="302" t="s">
        <v>177</v>
      </c>
      <c r="C52" s="185" t="s">
        <v>178</v>
      </c>
      <c r="D52" s="186"/>
      <c r="E52" s="274">
        <f>E53+E60+E64</f>
        <v>100</v>
      </c>
      <c r="F52" s="447"/>
      <c r="IR52" s="299"/>
      <c r="IS52" s="299"/>
      <c r="IT52" s="299"/>
      <c r="IU52" s="299"/>
      <c r="IV52" s="299"/>
    </row>
    <row r="53" spans="1:256" s="92" customFormat="1" ht="36" customHeight="1">
      <c r="A53" s="314"/>
      <c r="B53" s="300" t="s">
        <v>179</v>
      </c>
      <c r="C53" s="186" t="s">
        <v>180</v>
      </c>
      <c r="D53" s="186"/>
      <c r="E53" s="275">
        <f>E57</f>
        <v>50</v>
      </c>
      <c r="F53" s="448"/>
      <c r="IR53" s="1"/>
      <c r="IS53" s="1"/>
      <c r="IT53" s="1"/>
      <c r="IU53" s="1"/>
      <c r="IV53" s="1"/>
    </row>
    <row r="54" spans="1:256" s="92" customFormat="1" ht="55.5" customHeight="1" hidden="1">
      <c r="A54" s="314"/>
      <c r="B54" s="300" t="s">
        <v>181</v>
      </c>
      <c r="C54" s="186" t="s">
        <v>182</v>
      </c>
      <c r="D54" s="186"/>
      <c r="E54" s="275">
        <v>0</v>
      </c>
      <c r="F54" s="448"/>
      <c r="IR54" s="1"/>
      <c r="IS54" s="1"/>
      <c r="IT54" s="1"/>
      <c r="IU54" s="1"/>
      <c r="IV54" s="1"/>
    </row>
    <row r="55" spans="1:256" s="92" customFormat="1" ht="57.75" customHeight="1" hidden="1">
      <c r="A55" s="314"/>
      <c r="B55" s="300" t="s">
        <v>183</v>
      </c>
      <c r="C55" s="186" t="s">
        <v>184</v>
      </c>
      <c r="D55" s="186"/>
      <c r="E55" s="275">
        <v>0</v>
      </c>
      <c r="F55" s="448"/>
      <c r="IR55" s="1"/>
      <c r="IS55" s="1"/>
      <c r="IT55" s="1"/>
      <c r="IU55" s="1"/>
      <c r="IV55" s="1"/>
    </row>
    <row r="56" spans="1:256" s="92" customFormat="1" ht="43.5" customHeight="1" hidden="1">
      <c r="A56" s="314"/>
      <c r="B56" s="300" t="s">
        <v>169</v>
      </c>
      <c r="C56" s="186" t="s">
        <v>184</v>
      </c>
      <c r="D56" s="186" t="s">
        <v>149</v>
      </c>
      <c r="E56" s="275">
        <v>0</v>
      </c>
      <c r="F56" s="448"/>
      <c r="IR56" s="1"/>
      <c r="IS56" s="1"/>
      <c r="IT56" s="1"/>
      <c r="IU56" s="1"/>
      <c r="IV56" s="1"/>
    </row>
    <row r="57" spans="1:256" s="92" customFormat="1" ht="34.5" customHeight="1">
      <c r="A57" s="314"/>
      <c r="B57" s="300" t="s">
        <v>185</v>
      </c>
      <c r="C57" s="186" t="s">
        <v>186</v>
      </c>
      <c r="D57" s="186"/>
      <c r="E57" s="275">
        <f>E58</f>
        <v>50</v>
      </c>
      <c r="F57" s="448"/>
      <c r="IR57" s="1"/>
      <c r="IS57" s="1"/>
      <c r="IT57" s="1"/>
      <c r="IU57" s="1"/>
      <c r="IV57" s="1"/>
    </row>
    <row r="58" spans="1:8" ht="37.5" customHeight="1">
      <c r="A58" s="314"/>
      <c r="B58" s="300" t="s">
        <v>187</v>
      </c>
      <c r="C58" s="186" t="s">
        <v>188</v>
      </c>
      <c r="D58" s="186"/>
      <c r="E58" s="275">
        <f>E59</f>
        <v>50</v>
      </c>
      <c r="G58" s="1"/>
      <c r="H58" s="1"/>
    </row>
    <row r="59" spans="1:8" ht="26.25" customHeight="1">
      <c r="A59" s="314"/>
      <c r="B59" s="300" t="s">
        <v>169</v>
      </c>
      <c r="C59" s="186" t="s">
        <v>188</v>
      </c>
      <c r="D59" s="186" t="s">
        <v>149</v>
      </c>
      <c r="E59" s="275">
        <v>50</v>
      </c>
      <c r="G59" s="1"/>
      <c r="H59" s="1"/>
    </row>
    <row r="60" spans="1:8" ht="19.5" customHeight="1" hidden="1">
      <c r="A60" s="314"/>
      <c r="B60" s="300" t="s">
        <v>189</v>
      </c>
      <c r="C60" s="186" t="s">
        <v>190</v>
      </c>
      <c r="D60" s="186"/>
      <c r="E60" s="275">
        <f>E61</f>
        <v>0</v>
      </c>
      <c r="G60" s="1"/>
      <c r="H60" s="1"/>
    </row>
    <row r="61" spans="1:8" ht="24" customHeight="1" hidden="1">
      <c r="A61" s="314"/>
      <c r="B61" s="300" t="s">
        <v>191</v>
      </c>
      <c r="C61" s="186" t="s">
        <v>192</v>
      </c>
      <c r="D61" s="186"/>
      <c r="E61" s="275">
        <f>E62</f>
        <v>0</v>
      </c>
      <c r="G61" s="1"/>
      <c r="H61" s="1"/>
    </row>
    <row r="62" spans="1:8" ht="57" customHeight="1" hidden="1">
      <c r="A62" s="314"/>
      <c r="B62" s="300" t="s">
        <v>193</v>
      </c>
      <c r="C62" s="186" t="s">
        <v>194</v>
      </c>
      <c r="D62" s="186"/>
      <c r="E62" s="275">
        <f>E63</f>
        <v>0</v>
      </c>
      <c r="G62" s="1"/>
      <c r="H62" s="1"/>
    </row>
    <row r="63" spans="1:8" ht="35.25" customHeight="1" hidden="1">
      <c r="A63" s="314"/>
      <c r="B63" s="300" t="s">
        <v>169</v>
      </c>
      <c r="C63" s="186" t="s">
        <v>194</v>
      </c>
      <c r="D63" s="186" t="s">
        <v>149</v>
      </c>
      <c r="E63" s="275">
        <v>0</v>
      </c>
      <c r="G63" s="1"/>
      <c r="H63" s="1"/>
    </row>
    <row r="64" spans="1:8" ht="21" customHeight="1">
      <c r="A64" s="314"/>
      <c r="B64" s="300" t="s">
        <v>195</v>
      </c>
      <c r="C64" s="186" t="s">
        <v>196</v>
      </c>
      <c r="D64" s="186"/>
      <c r="E64" s="275">
        <f>E65</f>
        <v>50</v>
      </c>
      <c r="G64" s="1"/>
      <c r="H64" s="1"/>
    </row>
    <row r="65" spans="1:8" ht="22.5" customHeight="1">
      <c r="A65" s="314"/>
      <c r="B65" s="300" t="s">
        <v>197</v>
      </c>
      <c r="C65" s="186" t="s">
        <v>198</v>
      </c>
      <c r="D65" s="186"/>
      <c r="E65" s="275">
        <f>E66</f>
        <v>50</v>
      </c>
      <c r="G65" s="1"/>
      <c r="H65" s="1"/>
    </row>
    <row r="66" spans="1:8" ht="21.75" customHeight="1">
      <c r="A66" s="314"/>
      <c r="B66" s="300" t="s">
        <v>199</v>
      </c>
      <c r="C66" s="186" t="s">
        <v>200</v>
      </c>
      <c r="D66" s="186"/>
      <c r="E66" s="275">
        <f>E67</f>
        <v>50</v>
      </c>
      <c r="G66" s="1"/>
      <c r="H66" s="1"/>
    </row>
    <row r="67" spans="1:8" ht="24.75" customHeight="1">
      <c r="A67" s="314"/>
      <c r="B67" s="300" t="s">
        <v>169</v>
      </c>
      <c r="C67" s="186" t="s">
        <v>200</v>
      </c>
      <c r="D67" s="186" t="s">
        <v>149</v>
      </c>
      <c r="E67" s="275">
        <v>50</v>
      </c>
      <c r="G67" s="1"/>
      <c r="H67" s="1"/>
    </row>
    <row r="68" spans="1:8" ht="42" customHeight="1">
      <c r="A68" s="314">
        <v>5</v>
      </c>
      <c r="B68" s="297" t="s">
        <v>524</v>
      </c>
      <c r="C68" s="185" t="s">
        <v>201</v>
      </c>
      <c r="D68" s="186"/>
      <c r="E68" s="274">
        <f>E69</f>
        <v>105</v>
      </c>
      <c r="G68" s="1"/>
      <c r="H68" s="1"/>
    </row>
    <row r="69" spans="1:8" ht="24" customHeight="1">
      <c r="A69" s="314"/>
      <c r="B69" s="300" t="s">
        <v>202</v>
      </c>
      <c r="C69" s="186" t="s">
        <v>203</v>
      </c>
      <c r="D69" s="186"/>
      <c r="E69" s="275">
        <f>E70</f>
        <v>105</v>
      </c>
      <c r="G69" s="1"/>
      <c r="H69" s="1"/>
    </row>
    <row r="70" spans="1:8" ht="54" customHeight="1">
      <c r="A70" s="314"/>
      <c r="B70" s="300" t="s">
        <v>204</v>
      </c>
      <c r="C70" s="186" t="s">
        <v>205</v>
      </c>
      <c r="D70" s="186"/>
      <c r="E70" s="275">
        <f>E73+E72</f>
        <v>105</v>
      </c>
      <c r="G70" s="1"/>
      <c r="H70" s="1"/>
    </row>
    <row r="71" spans="1:8" ht="36" customHeight="1">
      <c r="A71" s="117"/>
      <c r="B71" s="298" t="s">
        <v>373</v>
      </c>
      <c r="C71" s="189" t="s">
        <v>374</v>
      </c>
      <c r="D71" s="189"/>
      <c r="E71" s="275">
        <f>E72</f>
        <v>5</v>
      </c>
      <c r="G71" s="1"/>
      <c r="H71" s="1"/>
    </row>
    <row r="72" spans="1:8" ht="27" customHeight="1">
      <c r="A72" s="117"/>
      <c r="B72" s="298" t="s">
        <v>169</v>
      </c>
      <c r="C72" s="189" t="s">
        <v>374</v>
      </c>
      <c r="D72" s="189" t="s">
        <v>149</v>
      </c>
      <c r="E72" s="275">
        <v>5</v>
      </c>
      <c r="G72" s="1"/>
      <c r="H72" s="1"/>
    </row>
    <row r="73" spans="1:8" ht="26.25" customHeight="1">
      <c r="A73" s="314"/>
      <c r="B73" s="300" t="s">
        <v>206</v>
      </c>
      <c r="C73" s="186" t="s">
        <v>207</v>
      </c>
      <c r="D73" s="186"/>
      <c r="E73" s="275">
        <f>E74</f>
        <v>100</v>
      </c>
      <c r="G73" s="1"/>
      <c r="H73" s="1"/>
    </row>
    <row r="74" spans="1:8" ht="30.75" customHeight="1">
      <c r="A74" s="117"/>
      <c r="B74" s="298" t="s">
        <v>169</v>
      </c>
      <c r="C74" s="189" t="s">
        <v>207</v>
      </c>
      <c r="D74" s="189" t="s">
        <v>149</v>
      </c>
      <c r="E74" s="275">
        <v>100</v>
      </c>
      <c r="G74" s="1"/>
      <c r="H74" s="1"/>
    </row>
    <row r="75" spans="1:256" ht="40.5" customHeight="1">
      <c r="A75" s="314">
        <v>6</v>
      </c>
      <c r="B75" s="309" t="s">
        <v>208</v>
      </c>
      <c r="C75" s="185" t="s">
        <v>209</v>
      </c>
      <c r="D75" s="186"/>
      <c r="E75" s="274">
        <f>E76</f>
        <v>3731.5</v>
      </c>
      <c r="G75" s="1"/>
      <c r="H75" s="1"/>
      <c r="IR75" s="88"/>
      <c r="IS75" s="88"/>
      <c r="IT75" s="88"/>
      <c r="IU75" s="88"/>
      <c r="IV75" s="88"/>
    </row>
    <row r="76" spans="1:256" ht="25.5" customHeight="1">
      <c r="A76" s="314"/>
      <c r="B76" s="11" t="s">
        <v>202</v>
      </c>
      <c r="C76" s="186" t="s">
        <v>210</v>
      </c>
      <c r="D76" s="186"/>
      <c r="E76" s="275">
        <f>E77+E80+E83+E86+E89+E94</f>
        <v>3731.5</v>
      </c>
      <c r="G76" s="1"/>
      <c r="H76" s="1"/>
      <c r="IR76" s="88"/>
      <c r="IS76" s="88"/>
      <c r="IT76" s="88"/>
      <c r="IU76" s="88"/>
      <c r="IV76" s="88"/>
    </row>
    <row r="77" spans="1:256" ht="39" customHeight="1">
      <c r="A77" s="314"/>
      <c r="B77" s="310" t="s">
        <v>211</v>
      </c>
      <c r="C77" s="186" t="s">
        <v>212</v>
      </c>
      <c r="D77" s="186"/>
      <c r="E77" s="275">
        <f>E78</f>
        <v>100</v>
      </c>
      <c r="G77" s="1"/>
      <c r="H77" s="1"/>
      <c r="IR77" s="88"/>
      <c r="IS77" s="88"/>
      <c r="IT77" s="88"/>
      <c r="IU77" s="88"/>
      <c r="IV77" s="88"/>
    </row>
    <row r="78" spans="1:256" ht="27" customHeight="1">
      <c r="A78" s="314"/>
      <c r="B78" s="11" t="s">
        <v>213</v>
      </c>
      <c r="C78" s="186" t="s">
        <v>214</v>
      </c>
      <c r="D78" s="186"/>
      <c r="E78" s="275">
        <f>E79</f>
        <v>100</v>
      </c>
      <c r="G78" s="1"/>
      <c r="H78" s="1"/>
      <c r="IR78" s="88"/>
      <c r="IS78" s="88"/>
      <c r="IT78" s="88"/>
      <c r="IU78" s="88"/>
      <c r="IV78" s="88"/>
    </row>
    <row r="79" spans="1:256" ht="18">
      <c r="A79" s="314"/>
      <c r="B79" s="300" t="s">
        <v>169</v>
      </c>
      <c r="C79" s="186" t="s">
        <v>214</v>
      </c>
      <c r="D79" s="186" t="s">
        <v>149</v>
      </c>
      <c r="E79" s="275">
        <v>100</v>
      </c>
      <c r="G79" s="1"/>
      <c r="H79" s="1"/>
      <c r="IR79" s="88"/>
      <c r="IS79" s="88"/>
      <c r="IT79" s="88"/>
      <c r="IU79" s="88"/>
      <c r="IV79" s="88"/>
    </row>
    <row r="80" spans="1:256" ht="36" customHeight="1">
      <c r="A80" s="314"/>
      <c r="B80" s="300" t="s">
        <v>215</v>
      </c>
      <c r="C80" s="186" t="s">
        <v>216</v>
      </c>
      <c r="D80" s="186"/>
      <c r="E80" s="275">
        <f>E81</f>
        <v>330</v>
      </c>
      <c r="G80" s="1"/>
      <c r="H80" s="1"/>
      <c r="IR80" s="88"/>
      <c r="IS80" s="88"/>
      <c r="IT80" s="88"/>
      <c r="IU80" s="88"/>
      <c r="IV80" s="88"/>
    </row>
    <row r="81" spans="1:256" ht="23.25" customHeight="1">
      <c r="A81" s="314"/>
      <c r="B81" s="300" t="s">
        <v>217</v>
      </c>
      <c r="C81" s="186" t="s">
        <v>218</v>
      </c>
      <c r="D81" s="186"/>
      <c r="E81" s="275">
        <f>E82</f>
        <v>330</v>
      </c>
      <c r="G81" s="1"/>
      <c r="H81" s="1"/>
      <c r="IR81" s="88"/>
      <c r="IS81" s="88"/>
      <c r="IT81" s="88"/>
      <c r="IU81" s="88"/>
      <c r="IV81" s="88"/>
    </row>
    <row r="82" spans="1:256" ht="24" customHeight="1">
      <c r="A82" s="314"/>
      <c r="B82" s="300" t="s">
        <v>169</v>
      </c>
      <c r="C82" s="186" t="s">
        <v>218</v>
      </c>
      <c r="D82" s="186" t="s">
        <v>149</v>
      </c>
      <c r="E82" s="275">
        <v>330</v>
      </c>
      <c r="G82" s="1"/>
      <c r="H82" s="1"/>
      <c r="IR82" s="88"/>
      <c r="IS82" s="88"/>
      <c r="IT82" s="88"/>
      <c r="IU82" s="88"/>
      <c r="IV82" s="88"/>
    </row>
    <row r="83" spans="1:256" ht="25.5" customHeight="1">
      <c r="A83" s="314"/>
      <c r="B83" s="300" t="s">
        <v>219</v>
      </c>
      <c r="C83" s="186" t="s">
        <v>220</v>
      </c>
      <c r="D83" s="186"/>
      <c r="E83" s="275">
        <f>E84</f>
        <v>1350</v>
      </c>
      <c r="G83" s="1"/>
      <c r="H83" s="1"/>
      <c r="IR83" s="88"/>
      <c r="IS83" s="88"/>
      <c r="IT83" s="88"/>
      <c r="IU83" s="88"/>
      <c r="IV83" s="88"/>
    </row>
    <row r="84" spans="1:256" ht="21.75" customHeight="1">
      <c r="A84" s="314"/>
      <c r="B84" s="300" t="s">
        <v>221</v>
      </c>
      <c r="C84" s="186" t="s">
        <v>222</v>
      </c>
      <c r="D84" s="186"/>
      <c r="E84" s="275">
        <f>E85</f>
        <v>1350</v>
      </c>
      <c r="G84" s="1"/>
      <c r="H84" s="1"/>
      <c r="IR84" s="88"/>
      <c r="IS84" s="88"/>
      <c r="IT84" s="88"/>
      <c r="IU84" s="88"/>
      <c r="IV84" s="88"/>
    </row>
    <row r="85" spans="1:256" ht="21.75" customHeight="1">
      <c r="A85" s="117"/>
      <c r="B85" s="298" t="s">
        <v>169</v>
      </c>
      <c r="C85" s="189" t="s">
        <v>222</v>
      </c>
      <c r="D85" s="189" t="s">
        <v>149</v>
      </c>
      <c r="E85" s="439">
        <f>850+500</f>
        <v>1350</v>
      </c>
      <c r="F85" s="441">
        <v>500</v>
      </c>
      <c r="G85" s="1"/>
      <c r="H85" s="1"/>
      <c r="IR85" s="88"/>
      <c r="IS85" s="88"/>
      <c r="IT85" s="88"/>
      <c r="IU85" s="88"/>
      <c r="IV85" s="88"/>
    </row>
    <row r="86" spans="1:256" ht="26.25" customHeight="1">
      <c r="A86" s="314"/>
      <c r="B86" s="300" t="s">
        <v>223</v>
      </c>
      <c r="C86" s="186" t="s">
        <v>224</v>
      </c>
      <c r="D86" s="186"/>
      <c r="E86" s="275">
        <f>E87</f>
        <v>100</v>
      </c>
      <c r="G86" s="1"/>
      <c r="H86" s="1"/>
      <c r="IR86" s="88"/>
      <c r="IS86" s="88"/>
      <c r="IT86" s="88"/>
      <c r="IU86" s="88"/>
      <c r="IV86" s="88"/>
    </row>
    <row r="87" spans="1:256" ht="18">
      <c r="A87" s="314"/>
      <c r="B87" s="300" t="s">
        <v>225</v>
      </c>
      <c r="C87" s="186" t="s">
        <v>226</v>
      </c>
      <c r="D87" s="186"/>
      <c r="E87" s="275">
        <f>E88</f>
        <v>100</v>
      </c>
      <c r="G87" s="1"/>
      <c r="H87" s="1"/>
      <c r="IR87" s="88"/>
      <c r="IS87" s="88"/>
      <c r="IT87" s="88"/>
      <c r="IU87" s="88"/>
      <c r="IV87" s="88"/>
    </row>
    <row r="88" spans="1:256" ht="30" customHeight="1">
      <c r="A88" s="314"/>
      <c r="B88" s="298" t="s">
        <v>169</v>
      </c>
      <c r="C88" s="189" t="s">
        <v>226</v>
      </c>
      <c r="D88" s="189" t="s">
        <v>149</v>
      </c>
      <c r="E88" s="275">
        <v>100</v>
      </c>
      <c r="G88" s="1"/>
      <c r="H88" s="1"/>
      <c r="IR88" s="88"/>
      <c r="IS88" s="88"/>
      <c r="IT88" s="88"/>
      <c r="IU88" s="88"/>
      <c r="IV88" s="88"/>
    </row>
    <row r="89" spans="1:256" ht="18">
      <c r="A89" s="314"/>
      <c r="B89" s="298" t="s">
        <v>227</v>
      </c>
      <c r="C89" s="189" t="s">
        <v>228</v>
      </c>
      <c r="D89" s="189"/>
      <c r="E89" s="275">
        <f>E90</f>
        <v>1851.5</v>
      </c>
      <c r="G89" s="1"/>
      <c r="H89" s="1"/>
      <c r="IR89" s="88"/>
      <c r="IS89" s="88"/>
      <c r="IT89" s="88"/>
      <c r="IU89" s="88"/>
      <c r="IV89" s="88"/>
    </row>
    <row r="90" spans="1:256" ht="24" customHeight="1">
      <c r="A90" s="314"/>
      <c r="B90" s="298" t="s">
        <v>229</v>
      </c>
      <c r="C90" s="189" t="s">
        <v>230</v>
      </c>
      <c r="D90" s="189"/>
      <c r="E90" s="275">
        <f>E91</f>
        <v>1851.5</v>
      </c>
      <c r="G90" s="1"/>
      <c r="H90" s="1"/>
      <c r="IR90" s="88"/>
      <c r="IS90" s="88"/>
      <c r="IT90" s="88"/>
      <c r="IU90" s="88"/>
      <c r="IV90" s="88"/>
    </row>
    <row r="91" spans="1:256" ht="23.25" customHeight="1">
      <c r="A91" s="117"/>
      <c r="B91" s="298" t="s">
        <v>169</v>
      </c>
      <c r="C91" s="189" t="s">
        <v>230</v>
      </c>
      <c r="D91" s="189" t="s">
        <v>149</v>
      </c>
      <c r="E91" s="439">
        <f>854.5+997</f>
        <v>1851.5</v>
      </c>
      <c r="F91" s="441">
        <v>997</v>
      </c>
      <c r="G91" s="1"/>
      <c r="H91" s="1"/>
      <c r="IR91" s="88"/>
      <c r="IS91" s="88"/>
      <c r="IT91" s="88"/>
      <c r="IU91" s="88"/>
      <c r="IV91" s="88"/>
    </row>
    <row r="92" spans="1:256" ht="36" hidden="1">
      <c r="A92" s="314"/>
      <c r="B92" s="298" t="s">
        <v>231</v>
      </c>
      <c r="C92" s="189" t="s">
        <v>232</v>
      </c>
      <c r="D92" s="189"/>
      <c r="E92" s="275">
        <v>0</v>
      </c>
      <c r="G92" s="1"/>
      <c r="H92" s="1"/>
      <c r="IR92" s="88"/>
      <c r="IS92" s="88"/>
      <c r="IT92" s="88"/>
      <c r="IU92" s="88"/>
      <c r="IV92" s="88"/>
    </row>
    <row r="93" spans="1:256" ht="120.75" customHeight="1" hidden="1">
      <c r="A93" s="314"/>
      <c r="B93" s="348" t="s">
        <v>375</v>
      </c>
      <c r="C93" s="189" t="s">
        <v>233</v>
      </c>
      <c r="D93" s="189"/>
      <c r="E93" s="275">
        <v>0</v>
      </c>
      <c r="G93" s="1"/>
      <c r="H93" s="1"/>
      <c r="IR93" s="88"/>
      <c r="IS93" s="88"/>
      <c r="IT93" s="88"/>
      <c r="IU93" s="88"/>
      <c r="IV93" s="88"/>
    </row>
    <row r="94" spans="1:256" s="3" customFormat="1" ht="37.5" customHeight="1" hidden="1">
      <c r="A94" s="117"/>
      <c r="B94" s="298" t="s">
        <v>169</v>
      </c>
      <c r="C94" s="189" t="s">
        <v>233</v>
      </c>
      <c r="D94" s="189" t="s">
        <v>149</v>
      </c>
      <c r="E94" s="275">
        <v>0</v>
      </c>
      <c r="F94" s="2" t="s">
        <v>234</v>
      </c>
      <c r="IR94" s="93"/>
      <c r="IS94" s="93"/>
      <c r="IT94" s="93"/>
      <c r="IU94" s="93"/>
      <c r="IV94" s="93"/>
    </row>
    <row r="95" spans="1:256" ht="36" customHeight="1">
      <c r="A95" s="117">
        <v>7</v>
      </c>
      <c r="B95" s="311" t="s">
        <v>235</v>
      </c>
      <c r="C95" s="191" t="s">
        <v>236</v>
      </c>
      <c r="D95" s="189"/>
      <c r="E95" s="274">
        <f>E96</f>
        <v>4567.8</v>
      </c>
      <c r="G95" s="1"/>
      <c r="H95" s="1"/>
      <c r="IR95" s="88"/>
      <c r="IS95" s="88"/>
      <c r="IT95" s="88"/>
      <c r="IU95" s="88"/>
      <c r="IV95" s="88"/>
    </row>
    <row r="96" spans="1:256" ht="24" customHeight="1">
      <c r="A96" s="117"/>
      <c r="B96" s="312" t="s">
        <v>202</v>
      </c>
      <c r="C96" s="189" t="s">
        <v>237</v>
      </c>
      <c r="D96" s="189"/>
      <c r="E96" s="275">
        <f>E97</f>
        <v>4567.8</v>
      </c>
      <c r="G96" s="1"/>
      <c r="H96" s="1"/>
      <c r="IR96" s="88"/>
      <c r="IS96" s="88"/>
      <c r="IT96" s="88"/>
      <c r="IU96" s="88"/>
      <c r="IV96" s="88"/>
    </row>
    <row r="97" spans="1:256" ht="36">
      <c r="A97" s="117"/>
      <c r="B97" s="312" t="s">
        <v>238</v>
      </c>
      <c r="C97" s="189" t="s">
        <v>239</v>
      </c>
      <c r="D97" s="189"/>
      <c r="E97" s="275">
        <f>E98</f>
        <v>4567.8</v>
      </c>
      <c r="G97" s="1"/>
      <c r="H97" s="1"/>
      <c r="IR97" s="88"/>
      <c r="IS97" s="88"/>
      <c r="IT97" s="88"/>
      <c r="IU97" s="88"/>
      <c r="IV97" s="88"/>
    </row>
    <row r="98" spans="1:256" ht="36">
      <c r="A98" s="117"/>
      <c r="B98" s="313" t="s">
        <v>240</v>
      </c>
      <c r="C98" s="189" t="s">
        <v>241</v>
      </c>
      <c r="D98" s="189"/>
      <c r="E98" s="275">
        <f>E99</f>
        <v>4567.8</v>
      </c>
      <c r="G98" s="1"/>
      <c r="H98" s="1"/>
      <c r="IR98" s="88"/>
      <c r="IS98" s="88"/>
      <c r="IT98" s="88"/>
      <c r="IU98" s="88"/>
      <c r="IV98" s="88"/>
    </row>
    <row r="99" spans="1:256" ht="24.75" customHeight="1">
      <c r="A99" s="117"/>
      <c r="B99" s="298" t="s">
        <v>169</v>
      </c>
      <c r="C99" s="189" t="s">
        <v>241</v>
      </c>
      <c r="D99" s="189" t="s">
        <v>149</v>
      </c>
      <c r="E99" s="439">
        <f>3045.3+1522.5</f>
        <v>4567.8</v>
      </c>
      <c r="F99" s="441">
        <v>1522.5</v>
      </c>
      <c r="G99" s="1"/>
      <c r="H99" s="1"/>
      <c r="IR99" s="88"/>
      <c r="IS99" s="88"/>
      <c r="IT99" s="88"/>
      <c r="IU99" s="88"/>
      <c r="IV99" s="88"/>
    </row>
    <row r="100" spans="1:256" ht="40.5" customHeight="1">
      <c r="A100" s="314">
        <v>8</v>
      </c>
      <c r="B100" s="301" t="s">
        <v>242</v>
      </c>
      <c r="C100" s="191" t="s">
        <v>243</v>
      </c>
      <c r="D100" s="189"/>
      <c r="E100" s="274">
        <f>E101</f>
        <v>10</v>
      </c>
      <c r="G100" s="1"/>
      <c r="H100" s="1"/>
      <c r="IR100" s="86"/>
      <c r="IS100" s="86"/>
      <c r="IT100" s="86"/>
      <c r="IU100" s="86"/>
      <c r="IV100" s="86"/>
    </row>
    <row r="101" spans="1:256" ht="26.25" customHeight="1">
      <c r="A101" s="314"/>
      <c r="B101" s="298" t="s">
        <v>202</v>
      </c>
      <c r="C101" s="189" t="s">
        <v>244</v>
      </c>
      <c r="D101" s="189"/>
      <c r="E101" s="275">
        <f>E102</f>
        <v>10</v>
      </c>
      <c r="G101" s="1"/>
      <c r="H101" s="1"/>
      <c r="IR101" s="86"/>
      <c r="IS101" s="86"/>
      <c r="IT101" s="86"/>
      <c r="IU101" s="86"/>
      <c r="IV101" s="86"/>
    </row>
    <row r="102" spans="1:256" ht="26.25" customHeight="1">
      <c r="A102" s="314"/>
      <c r="B102" s="298" t="s">
        <v>245</v>
      </c>
      <c r="C102" s="189" t="s">
        <v>246</v>
      </c>
      <c r="D102" s="189"/>
      <c r="E102" s="275">
        <f>E103</f>
        <v>10</v>
      </c>
      <c r="G102" s="1"/>
      <c r="H102" s="1"/>
      <c r="IR102" s="86"/>
      <c r="IS102" s="86"/>
      <c r="IT102" s="86"/>
      <c r="IU102" s="86"/>
      <c r="IV102" s="86"/>
    </row>
    <row r="103" spans="1:256" ht="22.5" customHeight="1">
      <c r="A103" s="314"/>
      <c r="B103" s="298" t="s">
        <v>247</v>
      </c>
      <c r="C103" s="189" t="s">
        <v>248</v>
      </c>
      <c r="D103" s="189"/>
      <c r="E103" s="275">
        <f>E104</f>
        <v>10</v>
      </c>
      <c r="G103" s="1"/>
      <c r="H103" s="1"/>
      <c r="IR103" s="86"/>
      <c r="IS103" s="86"/>
      <c r="IT103" s="86"/>
      <c r="IU103" s="86"/>
      <c r="IV103" s="86"/>
    </row>
    <row r="104" spans="1:256" ht="27" customHeight="1">
      <c r="A104" s="314"/>
      <c r="B104" s="298" t="s">
        <v>169</v>
      </c>
      <c r="C104" s="189" t="s">
        <v>248</v>
      </c>
      <c r="D104" s="189" t="s">
        <v>149</v>
      </c>
      <c r="E104" s="275">
        <v>10</v>
      </c>
      <c r="G104" s="1"/>
      <c r="H104" s="1"/>
      <c r="IR104" s="86"/>
      <c r="IS104" s="86"/>
      <c r="IT104" s="86"/>
      <c r="IU104" s="86"/>
      <c r="IV104" s="86"/>
    </row>
    <row r="105" spans="1:8" ht="39.75" customHeight="1">
      <c r="A105" s="314">
        <v>9</v>
      </c>
      <c r="B105" s="349" t="s">
        <v>249</v>
      </c>
      <c r="C105" s="191" t="s">
        <v>250</v>
      </c>
      <c r="D105" s="189"/>
      <c r="E105" s="274">
        <f>E106</f>
        <v>5891.9</v>
      </c>
      <c r="G105" s="1"/>
      <c r="H105" s="1"/>
    </row>
    <row r="106" spans="1:8" ht="23.25" customHeight="1">
      <c r="A106" s="314"/>
      <c r="B106" s="192" t="s">
        <v>202</v>
      </c>
      <c r="C106" s="186" t="s">
        <v>251</v>
      </c>
      <c r="D106" s="186"/>
      <c r="E106" s="275">
        <f>E107+E110+E124+E127+E132</f>
        <v>5891.9</v>
      </c>
      <c r="G106" s="1"/>
      <c r="H106" s="1"/>
    </row>
    <row r="107" spans="1:8" ht="27.75" customHeight="1">
      <c r="A107" s="314"/>
      <c r="B107" s="11" t="s">
        <v>252</v>
      </c>
      <c r="C107" s="186" t="s">
        <v>253</v>
      </c>
      <c r="D107" s="186"/>
      <c r="E107" s="275">
        <f>E108</f>
        <v>942.4</v>
      </c>
      <c r="G107" s="1"/>
      <c r="H107" s="1"/>
    </row>
    <row r="108" spans="1:8" ht="27" customHeight="1">
      <c r="A108" s="314"/>
      <c r="B108" s="11" t="s">
        <v>254</v>
      </c>
      <c r="C108" s="186" t="s">
        <v>255</v>
      </c>
      <c r="D108" s="186"/>
      <c r="E108" s="275">
        <f>E109</f>
        <v>942.4</v>
      </c>
      <c r="G108" s="1"/>
      <c r="H108" s="1"/>
    </row>
    <row r="109" spans="1:8" ht="54">
      <c r="A109" s="314"/>
      <c r="B109" s="11" t="s">
        <v>147</v>
      </c>
      <c r="C109" s="186" t="s">
        <v>255</v>
      </c>
      <c r="D109" s="186" t="s">
        <v>148</v>
      </c>
      <c r="E109" s="275">
        <v>942.4</v>
      </c>
      <c r="G109" s="1"/>
      <c r="H109" s="1"/>
    </row>
    <row r="110" spans="1:8" ht="21" customHeight="1">
      <c r="A110" s="314"/>
      <c r="B110" s="192" t="s">
        <v>256</v>
      </c>
      <c r="C110" s="186" t="s">
        <v>257</v>
      </c>
      <c r="D110" s="186"/>
      <c r="E110" s="275">
        <f>E111+E117+E119+E122+E115</f>
        <v>4934.5</v>
      </c>
      <c r="G110" s="1"/>
      <c r="H110" s="1"/>
    </row>
    <row r="111" spans="1:8" ht="21" customHeight="1">
      <c r="A111" s="314"/>
      <c r="B111" s="11" t="s">
        <v>254</v>
      </c>
      <c r="C111" s="186" t="s">
        <v>258</v>
      </c>
      <c r="D111" s="186"/>
      <c r="E111" s="275">
        <f>E112+E113+E114</f>
        <v>4102.799999999999</v>
      </c>
      <c r="G111" s="1"/>
      <c r="H111" s="1"/>
    </row>
    <row r="112" spans="1:8" ht="54">
      <c r="A112" s="314"/>
      <c r="B112" s="11" t="s">
        <v>147</v>
      </c>
      <c r="C112" s="186" t="s">
        <v>258</v>
      </c>
      <c r="D112" s="186" t="s">
        <v>148</v>
      </c>
      <c r="E112" s="275">
        <v>3346.1</v>
      </c>
      <c r="G112" s="1"/>
      <c r="H112" s="1"/>
    </row>
    <row r="113" spans="1:8" ht="24.75" customHeight="1">
      <c r="A113" s="314"/>
      <c r="B113" s="298" t="s">
        <v>169</v>
      </c>
      <c r="C113" s="189" t="s">
        <v>258</v>
      </c>
      <c r="D113" s="189" t="s">
        <v>149</v>
      </c>
      <c r="E113" s="275">
        <v>675.3</v>
      </c>
      <c r="G113" s="1"/>
      <c r="H113" s="1"/>
    </row>
    <row r="114" spans="1:8" ht="21.75" customHeight="1">
      <c r="A114" s="314"/>
      <c r="B114" s="298" t="s">
        <v>150</v>
      </c>
      <c r="C114" s="189" t="s">
        <v>258</v>
      </c>
      <c r="D114" s="189" t="s">
        <v>151</v>
      </c>
      <c r="E114" s="275">
        <v>81.4</v>
      </c>
      <c r="G114" s="1"/>
      <c r="H114" s="1"/>
    </row>
    <row r="115" spans="1:6" s="3" customFormat="1" ht="38.25" customHeight="1">
      <c r="A115" s="117"/>
      <c r="B115" s="348" t="s">
        <v>523</v>
      </c>
      <c r="C115" s="189" t="s">
        <v>521</v>
      </c>
      <c r="D115" s="189"/>
      <c r="E115" s="275">
        <f>E116</f>
        <v>200</v>
      </c>
      <c r="F115" s="2"/>
    </row>
    <row r="116" spans="1:6" s="3" customFormat="1" ht="27" customHeight="1">
      <c r="A116" s="117"/>
      <c r="B116" s="298" t="s">
        <v>169</v>
      </c>
      <c r="C116" s="189" t="s">
        <v>521</v>
      </c>
      <c r="D116" s="189" t="s">
        <v>149</v>
      </c>
      <c r="E116" s="275">
        <v>200</v>
      </c>
      <c r="F116" s="2" t="s">
        <v>522</v>
      </c>
    </row>
    <row r="117" spans="1:8" ht="36">
      <c r="A117" s="314"/>
      <c r="B117" s="348" t="s">
        <v>259</v>
      </c>
      <c r="C117" s="189" t="s">
        <v>260</v>
      </c>
      <c r="D117" s="189"/>
      <c r="E117" s="275">
        <f>E118</f>
        <v>415.6</v>
      </c>
      <c r="G117" s="1"/>
      <c r="H117" s="1"/>
    </row>
    <row r="118" spans="1:8" ht="27" customHeight="1">
      <c r="A118" s="117"/>
      <c r="B118" s="298" t="s">
        <v>169</v>
      </c>
      <c r="C118" s="189" t="s">
        <v>260</v>
      </c>
      <c r="D118" s="189" t="s">
        <v>149</v>
      </c>
      <c r="E118" s="275">
        <v>415.6</v>
      </c>
      <c r="G118" s="1"/>
      <c r="H118" s="1"/>
    </row>
    <row r="119" spans="1:8" ht="36">
      <c r="A119" s="314"/>
      <c r="B119" s="350" t="s">
        <v>261</v>
      </c>
      <c r="C119" s="189" t="s">
        <v>262</v>
      </c>
      <c r="D119" s="189"/>
      <c r="E119" s="275">
        <f>E120+E121</f>
        <v>212.3</v>
      </c>
      <c r="G119" s="1"/>
      <c r="H119" s="1"/>
    </row>
    <row r="120" spans="1:8" ht="54">
      <c r="A120" s="314"/>
      <c r="B120" s="313" t="s">
        <v>147</v>
      </c>
      <c r="C120" s="189" t="s">
        <v>262</v>
      </c>
      <c r="D120" s="189" t="s">
        <v>148</v>
      </c>
      <c r="E120" s="275">
        <v>212.3</v>
      </c>
      <c r="G120" s="1"/>
      <c r="H120" s="1"/>
    </row>
    <row r="121" spans="1:8" ht="27" customHeight="1" hidden="1">
      <c r="A121" s="314"/>
      <c r="B121" s="298" t="s">
        <v>169</v>
      </c>
      <c r="C121" s="189" t="s">
        <v>262</v>
      </c>
      <c r="D121" s="189" t="s">
        <v>149</v>
      </c>
      <c r="E121" s="275">
        <v>0</v>
      </c>
      <c r="G121" s="1"/>
      <c r="H121" s="1"/>
    </row>
    <row r="122" spans="1:8" ht="36">
      <c r="A122" s="314"/>
      <c r="B122" s="298" t="s">
        <v>263</v>
      </c>
      <c r="C122" s="189" t="s">
        <v>264</v>
      </c>
      <c r="D122" s="189"/>
      <c r="E122" s="275">
        <f>E123</f>
        <v>3.8</v>
      </c>
      <c r="G122" s="1"/>
      <c r="H122" s="1"/>
    </row>
    <row r="123" spans="1:8" ht="22.5" customHeight="1">
      <c r="A123" s="314"/>
      <c r="B123" s="300" t="s">
        <v>169</v>
      </c>
      <c r="C123" s="186" t="s">
        <v>264</v>
      </c>
      <c r="D123" s="186" t="s">
        <v>149</v>
      </c>
      <c r="E123" s="275">
        <v>3.8</v>
      </c>
      <c r="G123" s="1"/>
      <c r="H123" s="1"/>
    </row>
    <row r="124" spans="1:8" ht="21.75" customHeight="1">
      <c r="A124" s="314"/>
      <c r="B124" s="300" t="s">
        <v>265</v>
      </c>
      <c r="C124" s="186" t="s">
        <v>266</v>
      </c>
      <c r="D124" s="186"/>
      <c r="E124" s="275">
        <f>E125</f>
        <v>5</v>
      </c>
      <c r="G124" s="1"/>
      <c r="H124" s="1"/>
    </row>
    <row r="125" spans="1:8" ht="23.25" customHeight="1">
      <c r="A125" s="314"/>
      <c r="B125" s="300" t="s">
        <v>267</v>
      </c>
      <c r="C125" s="186" t="s">
        <v>268</v>
      </c>
      <c r="D125" s="186"/>
      <c r="E125" s="275">
        <f>E126</f>
        <v>5</v>
      </c>
      <c r="G125" s="1"/>
      <c r="H125" s="1"/>
    </row>
    <row r="126" spans="1:8" ht="22.5" customHeight="1">
      <c r="A126" s="314"/>
      <c r="B126" s="300" t="s">
        <v>169</v>
      </c>
      <c r="C126" s="186" t="s">
        <v>268</v>
      </c>
      <c r="D126" s="186" t="s">
        <v>149</v>
      </c>
      <c r="E126" s="275">
        <v>5</v>
      </c>
      <c r="G126" s="1"/>
      <c r="H126" s="1"/>
    </row>
    <row r="127" spans="1:8" ht="43.5" customHeight="1" hidden="1">
      <c r="A127" s="319"/>
      <c r="B127" s="305" t="s">
        <v>297</v>
      </c>
      <c r="C127" s="81" t="s">
        <v>269</v>
      </c>
      <c r="D127" s="81"/>
      <c r="E127" s="275">
        <v>0</v>
      </c>
      <c r="G127" s="1"/>
      <c r="H127" s="1"/>
    </row>
    <row r="128" spans="1:8" ht="36" hidden="1">
      <c r="A128" s="319"/>
      <c r="B128" s="305" t="s">
        <v>298</v>
      </c>
      <c r="C128" s="81" t="s">
        <v>270</v>
      </c>
      <c r="D128" s="81"/>
      <c r="E128" s="275">
        <v>0</v>
      </c>
      <c r="G128" s="1"/>
      <c r="H128" s="1"/>
    </row>
    <row r="129" spans="1:8" ht="18" hidden="1">
      <c r="A129" s="319"/>
      <c r="B129" s="305" t="s">
        <v>169</v>
      </c>
      <c r="C129" s="81" t="s">
        <v>270</v>
      </c>
      <c r="D129" s="81" t="s">
        <v>149</v>
      </c>
      <c r="E129" s="275">
        <v>0</v>
      </c>
      <c r="G129" s="1"/>
      <c r="H129" s="1"/>
    </row>
    <row r="130" spans="1:6" s="3" customFormat="1" ht="36">
      <c r="A130" s="320"/>
      <c r="B130" s="303" t="s">
        <v>152</v>
      </c>
      <c r="C130" s="229" t="s">
        <v>379</v>
      </c>
      <c r="D130" s="229"/>
      <c r="E130" s="275">
        <f>E131</f>
        <v>10</v>
      </c>
      <c r="F130" s="2"/>
    </row>
    <row r="131" spans="1:6" s="3" customFormat="1" ht="36">
      <c r="A131" s="320"/>
      <c r="B131" s="303" t="s">
        <v>381</v>
      </c>
      <c r="C131" s="229" t="s">
        <v>380</v>
      </c>
      <c r="D131" s="229"/>
      <c r="E131" s="275">
        <f>E132</f>
        <v>10</v>
      </c>
      <c r="F131" s="2"/>
    </row>
    <row r="132" spans="1:6" s="3" customFormat="1" ht="21" customHeight="1">
      <c r="A132" s="320"/>
      <c r="B132" s="303" t="s">
        <v>156</v>
      </c>
      <c r="C132" s="229" t="s">
        <v>380</v>
      </c>
      <c r="D132" s="229" t="s">
        <v>157</v>
      </c>
      <c r="E132" s="275">
        <v>10</v>
      </c>
      <c r="F132" s="2"/>
    </row>
    <row r="133" spans="1:7" s="222" customFormat="1" ht="21" customHeight="1">
      <c r="A133" s="319">
        <v>10</v>
      </c>
      <c r="B133" s="304" t="s">
        <v>271</v>
      </c>
      <c r="C133" s="223" t="s">
        <v>272</v>
      </c>
      <c r="D133" s="223"/>
      <c r="E133" s="244">
        <f>E134</f>
        <v>17.9</v>
      </c>
      <c r="F133" s="224"/>
      <c r="G133" s="225"/>
    </row>
    <row r="134" spans="1:8" ht="36">
      <c r="A134" s="319"/>
      <c r="B134" s="305" t="s">
        <v>273</v>
      </c>
      <c r="C134" s="81" t="s">
        <v>274</v>
      </c>
      <c r="D134" s="81"/>
      <c r="E134" s="245">
        <f>E136</f>
        <v>17.9</v>
      </c>
      <c r="F134" s="79"/>
      <c r="G134" s="94"/>
      <c r="H134" s="1"/>
    </row>
    <row r="135" spans="1:8" ht="36">
      <c r="A135" s="319"/>
      <c r="B135" s="305" t="s">
        <v>152</v>
      </c>
      <c r="C135" s="81" t="s">
        <v>275</v>
      </c>
      <c r="D135" s="81"/>
      <c r="E135" s="245">
        <f>E136</f>
        <v>17.9</v>
      </c>
      <c r="F135" s="79"/>
      <c r="G135" s="94"/>
      <c r="H135" s="1"/>
    </row>
    <row r="136" spans="1:8" ht="36">
      <c r="A136" s="319"/>
      <c r="B136" s="305" t="s">
        <v>276</v>
      </c>
      <c r="C136" s="81" t="s">
        <v>277</v>
      </c>
      <c r="D136" s="81"/>
      <c r="E136" s="245">
        <f>E137</f>
        <v>17.9</v>
      </c>
      <c r="F136" s="79"/>
      <c r="G136" s="94"/>
      <c r="H136" s="1"/>
    </row>
    <row r="137" spans="1:8" ht="23.25" customHeight="1">
      <c r="A137" s="319"/>
      <c r="B137" s="305" t="s">
        <v>156</v>
      </c>
      <c r="C137" s="81" t="s">
        <v>277</v>
      </c>
      <c r="D137" s="81" t="s">
        <v>157</v>
      </c>
      <c r="E137" s="278">
        <v>17.9</v>
      </c>
      <c r="F137" s="79"/>
      <c r="G137" s="94"/>
      <c r="H137" s="91"/>
    </row>
    <row r="138" spans="1:6" s="222" customFormat="1" ht="26.25" customHeight="1">
      <c r="A138" s="314">
        <v>11</v>
      </c>
      <c r="B138" s="306" t="s">
        <v>278</v>
      </c>
      <c r="C138" s="204" t="s">
        <v>279</v>
      </c>
      <c r="D138" s="204"/>
      <c r="E138" s="279">
        <f>E139</f>
        <v>200</v>
      </c>
      <c r="F138" s="449"/>
    </row>
    <row r="139" spans="1:256" ht="24" customHeight="1">
      <c r="A139" s="314"/>
      <c r="B139" s="192" t="s">
        <v>280</v>
      </c>
      <c r="C139" s="186" t="s">
        <v>281</v>
      </c>
      <c r="D139" s="186"/>
      <c r="E139" s="275">
        <f>E140</f>
        <v>200</v>
      </c>
      <c r="G139" s="1"/>
      <c r="H139" s="1"/>
      <c r="IR139" s="92"/>
      <c r="IS139" s="92"/>
      <c r="IT139" s="92"/>
      <c r="IU139" s="92"/>
      <c r="IV139" s="92"/>
    </row>
    <row r="140" spans="1:256" ht="22.5" customHeight="1">
      <c r="A140" s="314"/>
      <c r="B140" s="11" t="s">
        <v>282</v>
      </c>
      <c r="C140" s="186" t="s">
        <v>283</v>
      </c>
      <c r="D140" s="186"/>
      <c r="E140" s="275">
        <f>E141</f>
        <v>200</v>
      </c>
      <c r="G140" s="1"/>
      <c r="H140" s="1"/>
      <c r="IR140" s="92"/>
      <c r="IS140" s="92"/>
      <c r="IT140" s="92"/>
      <c r="IU140" s="92"/>
      <c r="IV140" s="92"/>
    </row>
    <row r="141" spans="1:256" ht="23.25" customHeight="1">
      <c r="A141" s="314"/>
      <c r="B141" s="11" t="s">
        <v>284</v>
      </c>
      <c r="C141" s="186" t="s">
        <v>285</v>
      </c>
      <c r="D141" s="186"/>
      <c r="E141" s="275">
        <f>E142</f>
        <v>200</v>
      </c>
      <c r="G141" s="1"/>
      <c r="H141" s="1"/>
      <c r="IR141" s="92"/>
      <c r="IS141" s="92"/>
      <c r="IT141" s="92"/>
      <c r="IU141" s="92"/>
      <c r="IV141" s="92"/>
    </row>
    <row r="142" spans="1:256" ht="18">
      <c r="A142" s="314"/>
      <c r="B142" s="300" t="s">
        <v>150</v>
      </c>
      <c r="C142" s="186" t="s">
        <v>285</v>
      </c>
      <c r="D142" s="186" t="s">
        <v>151</v>
      </c>
      <c r="E142" s="275">
        <v>200</v>
      </c>
      <c r="G142" s="1"/>
      <c r="H142" s="1"/>
      <c r="IR142" s="92"/>
      <c r="IS142" s="92"/>
      <c r="IT142" s="92"/>
      <c r="IU142" s="92"/>
      <c r="IV142" s="92"/>
    </row>
    <row r="143" spans="1:256" s="88" customFormat="1" ht="22.5" customHeight="1">
      <c r="A143" s="314"/>
      <c r="B143" s="190" t="s">
        <v>286</v>
      </c>
      <c r="C143" s="186"/>
      <c r="D143" s="186"/>
      <c r="E143" s="274">
        <f>E13</f>
        <v>21921.9</v>
      </c>
      <c r="F143" s="440"/>
      <c r="IR143" s="1"/>
      <c r="IS143" s="1"/>
      <c r="IT143" s="1"/>
      <c r="IU143" s="1"/>
      <c r="IV143" s="1"/>
    </row>
    <row r="144" ht="27" customHeight="1"/>
    <row r="145" spans="1:8" ht="31.5" customHeight="1">
      <c r="A145" s="321" t="s">
        <v>58</v>
      </c>
      <c r="B145" s="95"/>
      <c r="C145" s="96"/>
      <c r="D145" s="96"/>
      <c r="E145" s="267"/>
      <c r="G145" s="1"/>
      <c r="H145" s="1"/>
    </row>
    <row r="146" spans="1:8" ht="15" customHeight="1">
      <c r="A146" s="485" t="s">
        <v>59</v>
      </c>
      <c r="B146" s="485"/>
      <c r="C146" s="486" t="s">
        <v>443</v>
      </c>
      <c r="D146" s="486"/>
      <c r="E146" s="486"/>
      <c r="G146" s="1"/>
      <c r="H146" s="1"/>
    </row>
  </sheetData>
  <sheetProtection selectLockedCells="1" selectUnlockedCells="1"/>
  <mergeCells count="15">
    <mergeCell ref="B1:E1"/>
    <mergeCell ref="B2:E2"/>
    <mergeCell ref="B3:E3"/>
    <mergeCell ref="B4:E4"/>
    <mergeCell ref="B5:E5"/>
    <mergeCell ref="B6:E6"/>
    <mergeCell ref="A8:E8"/>
    <mergeCell ref="E10:E11"/>
    <mergeCell ref="A146:B146"/>
    <mergeCell ref="C146:E146"/>
    <mergeCell ref="C7:E7"/>
    <mergeCell ref="A10:A11"/>
    <mergeCell ref="B10:B11"/>
    <mergeCell ref="C10:C11"/>
    <mergeCell ref="D10:D11"/>
  </mergeCells>
  <printOptions/>
  <pageMargins left="0.5118110236220472" right="0" top="0.3937007874015748" bottom="0.3937007874015748" header="0.5118110236220472" footer="0.5118110236220472"/>
  <pageSetup fitToHeight="3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IM211"/>
  <sheetViews>
    <sheetView tabSelected="1" view="pageBreakPreview" zoomScale="70" zoomScaleNormal="60" zoomScaleSheetLayoutView="70" zoomScalePageLayoutView="0" workbookViewId="0" topLeftCell="A74">
      <selection activeCell="B82" sqref="B82"/>
    </sheetView>
  </sheetViews>
  <sheetFormatPr defaultColWidth="9.125" defaultRowHeight="12.75"/>
  <cols>
    <col min="1" max="1" width="9.125" style="97" customWidth="1"/>
    <col min="2" max="2" width="90.875" style="98" customWidth="1"/>
    <col min="3" max="3" width="8.875" style="98" customWidth="1"/>
    <col min="4" max="4" width="10.50390625" style="99" customWidth="1"/>
    <col min="5" max="5" width="10.125" style="99" customWidth="1"/>
    <col min="6" max="6" width="27.125" style="99" customWidth="1"/>
    <col min="7" max="7" width="10.50390625" style="99" customWidth="1"/>
    <col min="8" max="8" width="17.375" style="100" customWidth="1"/>
    <col min="9" max="9" width="13.25390625" style="2" customWidth="1"/>
    <col min="10" max="16384" width="9.125" style="101" customWidth="1"/>
  </cols>
  <sheetData>
    <row r="1" spans="2:8" ht="18">
      <c r="B1" s="496" t="s">
        <v>378</v>
      </c>
      <c r="C1" s="496"/>
      <c r="D1" s="496"/>
      <c r="E1" s="496"/>
      <c r="F1" s="496"/>
      <c r="G1" s="496"/>
      <c r="H1" s="496"/>
    </row>
    <row r="2" spans="2:8" ht="18">
      <c r="B2" s="496" t="s">
        <v>530</v>
      </c>
      <c r="C2" s="496"/>
      <c r="D2" s="496"/>
      <c r="E2" s="496"/>
      <c r="F2" s="496"/>
      <c r="G2" s="496"/>
      <c r="H2" s="496"/>
    </row>
    <row r="3" spans="6:8" ht="18">
      <c r="F3" s="495" t="s">
        <v>551</v>
      </c>
      <c r="G3" s="495"/>
      <c r="H3" s="495"/>
    </row>
    <row r="4" spans="4:8" ht="21.75" customHeight="1">
      <c r="D4" s="98"/>
      <c r="E4" s="498" t="s">
        <v>371</v>
      </c>
      <c r="F4" s="498"/>
      <c r="G4" s="499"/>
      <c r="H4" s="499"/>
    </row>
    <row r="5" spans="4:8" ht="21" customHeight="1">
      <c r="D5" s="98"/>
      <c r="E5" s="498" t="s">
        <v>411</v>
      </c>
      <c r="F5" s="498"/>
      <c r="G5" s="499"/>
      <c r="H5" s="499"/>
    </row>
    <row r="6" spans="2:8" ht="18.75" customHeight="1">
      <c r="B6" s="476" t="s">
        <v>529</v>
      </c>
      <c r="C6" s="476"/>
      <c r="D6" s="476"/>
      <c r="E6" s="476"/>
      <c r="F6" s="476"/>
      <c r="G6" s="476"/>
      <c r="H6" s="476"/>
    </row>
    <row r="7" spans="2:8" ht="18">
      <c r="B7" s="102"/>
      <c r="C7" s="102"/>
      <c r="F7" s="500"/>
      <c r="G7" s="500"/>
      <c r="H7" s="500"/>
    </row>
    <row r="8" spans="1:8" ht="25.5" customHeight="1">
      <c r="A8" s="501" t="s">
        <v>435</v>
      </c>
      <c r="B8" s="501"/>
      <c r="C8" s="501"/>
      <c r="D8" s="501"/>
      <c r="E8" s="501"/>
      <c r="F8" s="501"/>
      <c r="G8" s="501"/>
      <c r="H8" s="501"/>
    </row>
    <row r="9" spans="1:8" ht="18">
      <c r="A9" s="103"/>
      <c r="B9" s="104"/>
      <c r="C9" s="104"/>
      <c r="D9" s="105"/>
      <c r="E9" s="105"/>
      <c r="F9" s="105"/>
      <c r="G9" s="103"/>
      <c r="H9" s="322" t="s">
        <v>60</v>
      </c>
    </row>
    <row r="10" spans="1:8" ht="45" customHeight="1">
      <c r="A10" s="323" t="s">
        <v>133</v>
      </c>
      <c r="B10" s="324" t="s">
        <v>87</v>
      </c>
      <c r="C10" s="325" t="s">
        <v>552</v>
      </c>
      <c r="D10" s="326" t="s">
        <v>287</v>
      </c>
      <c r="E10" s="326" t="s">
        <v>89</v>
      </c>
      <c r="F10" s="327" t="s">
        <v>134</v>
      </c>
      <c r="G10" s="326" t="s">
        <v>135</v>
      </c>
      <c r="H10" s="328" t="s">
        <v>132</v>
      </c>
    </row>
    <row r="11" spans="1:8" ht="18">
      <c r="A11" s="108">
        <v>1</v>
      </c>
      <c r="B11" s="109">
        <v>2</v>
      </c>
      <c r="C11" s="107" t="s">
        <v>136</v>
      </c>
      <c r="D11" s="107" t="s">
        <v>137</v>
      </c>
      <c r="E11" s="107" t="s">
        <v>288</v>
      </c>
      <c r="F11" s="110" t="s">
        <v>289</v>
      </c>
      <c r="G11" s="111">
        <v>8</v>
      </c>
      <c r="H11" s="111">
        <v>9</v>
      </c>
    </row>
    <row r="12" spans="1:8" ht="43.5" customHeight="1">
      <c r="A12" s="112">
        <v>1</v>
      </c>
      <c r="B12" s="220" t="s">
        <v>408</v>
      </c>
      <c r="C12" s="113" t="s">
        <v>290</v>
      </c>
      <c r="D12" s="107"/>
      <c r="E12" s="107"/>
      <c r="F12" s="107"/>
      <c r="G12" s="110"/>
      <c r="H12" s="280">
        <f aca="true" t="shared" si="0" ref="H12:H18">H13</f>
        <v>17.9</v>
      </c>
    </row>
    <row r="13" spans="1:8" ht="30" customHeight="1">
      <c r="A13" s="108"/>
      <c r="B13" s="220" t="s">
        <v>92</v>
      </c>
      <c r="C13" s="216" t="s">
        <v>290</v>
      </c>
      <c r="D13" s="216" t="s">
        <v>93</v>
      </c>
      <c r="E13" s="216"/>
      <c r="F13" s="216"/>
      <c r="G13" s="217"/>
      <c r="H13" s="280">
        <f t="shared" si="0"/>
        <v>17.9</v>
      </c>
    </row>
    <row r="14" spans="1:8" ht="40.5" customHeight="1">
      <c r="A14" s="108"/>
      <c r="B14" s="329" t="s">
        <v>99</v>
      </c>
      <c r="C14" s="107" t="s">
        <v>290</v>
      </c>
      <c r="D14" s="107" t="s">
        <v>93</v>
      </c>
      <c r="E14" s="107" t="s">
        <v>100</v>
      </c>
      <c r="F14" s="107"/>
      <c r="G14" s="110"/>
      <c r="H14" s="281">
        <f>H15</f>
        <v>17.9</v>
      </c>
    </row>
    <row r="15" spans="1:8" ht="27.75" customHeight="1">
      <c r="A15" s="108"/>
      <c r="B15" s="330" t="s">
        <v>271</v>
      </c>
      <c r="C15" s="107" t="s">
        <v>290</v>
      </c>
      <c r="D15" s="107" t="s">
        <v>93</v>
      </c>
      <c r="E15" s="107" t="s">
        <v>100</v>
      </c>
      <c r="F15" s="107" t="s">
        <v>272</v>
      </c>
      <c r="G15" s="110"/>
      <c r="H15" s="281">
        <f>H16</f>
        <v>17.9</v>
      </c>
    </row>
    <row r="16" spans="1:8" ht="42" customHeight="1">
      <c r="A16" s="108"/>
      <c r="B16" s="330" t="s">
        <v>273</v>
      </c>
      <c r="C16" s="107" t="s">
        <v>290</v>
      </c>
      <c r="D16" s="107" t="s">
        <v>93</v>
      </c>
      <c r="E16" s="107" t="s">
        <v>100</v>
      </c>
      <c r="F16" s="107" t="s">
        <v>274</v>
      </c>
      <c r="G16" s="110"/>
      <c r="H16" s="281">
        <f>H17</f>
        <v>17.9</v>
      </c>
    </row>
    <row r="17" spans="1:8" ht="43.5" customHeight="1">
      <c r="A17" s="108"/>
      <c r="B17" s="330" t="s">
        <v>152</v>
      </c>
      <c r="C17" s="107" t="s">
        <v>290</v>
      </c>
      <c r="D17" s="107" t="s">
        <v>93</v>
      </c>
      <c r="E17" s="107" t="s">
        <v>100</v>
      </c>
      <c r="F17" s="107" t="s">
        <v>275</v>
      </c>
      <c r="G17" s="110"/>
      <c r="H17" s="281">
        <f t="shared" si="0"/>
        <v>17.9</v>
      </c>
    </row>
    <row r="18" spans="1:8" ht="39.75" customHeight="1">
      <c r="A18" s="108"/>
      <c r="B18" s="330" t="s">
        <v>276</v>
      </c>
      <c r="C18" s="107" t="s">
        <v>290</v>
      </c>
      <c r="D18" s="107" t="s">
        <v>291</v>
      </c>
      <c r="E18" s="107" t="s">
        <v>100</v>
      </c>
      <c r="F18" s="107" t="s">
        <v>277</v>
      </c>
      <c r="G18" s="110"/>
      <c r="H18" s="281">
        <f t="shared" si="0"/>
        <v>17.9</v>
      </c>
    </row>
    <row r="19" spans="1:8" ht="27.75" customHeight="1">
      <c r="A19" s="108"/>
      <c r="B19" s="330" t="s">
        <v>156</v>
      </c>
      <c r="C19" s="107" t="s">
        <v>290</v>
      </c>
      <c r="D19" s="107" t="s">
        <v>93</v>
      </c>
      <c r="E19" s="107" t="s">
        <v>100</v>
      </c>
      <c r="F19" s="107" t="s">
        <v>277</v>
      </c>
      <c r="G19" s="110" t="s">
        <v>157</v>
      </c>
      <c r="H19" s="281">
        <v>17.9</v>
      </c>
    </row>
    <row r="20" spans="1:9" s="114" customFormat="1" ht="42" customHeight="1">
      <c r="A20" s="26">
        <v>2</v>
      </c>
      <c r="B20" s="219" t="s">
        <v>11</v>
      </c>
      <c r="C20" s="194" t="s">
        <v>37</v>
      </c>
      <c r="D20" s="195"/>
      <c r="E20" s="195"/>
      <c r="F20" s="195"/>
      <c r="G20" s="195"/>
      <c r="H20" s="280">
        <f>H21+H66+H74+H97+H127+H152+H159+H189</f>
        <v>21904</v>
      </c>
      <c r="I20" s="453"/>
    </row>
    <row r="21" spans="1:9" s="114" customFormat="1" ht="27" customHeight="1">
      <c r="A21" s="115"/>
      <c r="B21" s="331" t="s">
        <v>92</v>
      </c>
      <c r="C21" s="194" t="s">
        <v>37</v>
      </c>
      <c r="D21" s="195" t="s">
        <v>93</v>
      </c>
      <c r="E21" s="195"/>
      <c r="F21" s="195"/>
      <c r="G21" s="195"/>
      <c r="H21" s="280">
        <f>H22+H28+H44+H50+H38</f>
        <v>5884.599999999999</v>
      </c>
      <c r="I21" s="453"/>
    </row>
    <row r="22" spans="1:9" s="114" customFormat="1" ht="42.75" customHeight="1">
      <c r="A22" s="115"/>
      <c r="B22" s="201" t="s">
        <v>292</v>
      </c>
      <c r="C22" s="196" t="s">
        <v>37</v>
      </c>
      <c r="D22" s="197" t="s">
        <v>93</v>
      </c>
      <c r="E22" s="197" t="s">
        <v>96</v>
      </c>
      <c r="F22" s="197"/>
      <c r="G22" s="197"/>
      <c r="H22" s="281">
        <f>H23</f>
        <v>942.4</v>
      </c>
      <c r="I22" s="453"/>
    </row>
    <row r="23" spans="1:9" s="114" customFormat="1" ht="42.75" customHeight="1">
      <c r="A23" s="115"/>
      <c r="B23" s="200" t="s">
        <v>249</v>
      </c>
      <c r="C23" s="196" t="s">
        <v>37</v>
      </c>
      <c r="D23" s="197" t="s">
        <v>93</v>
      </c>
      <c r="E23" s="197" t="s">
        <v>96</v>
      </c>
      <c r="F23" s="197" t="s">
        <v>250</v>
      </c>
      <c r="G23" s="197"/>
      <c r="H23" s="281">
        <f>H24</f>
        <v>942.4</v>
      </c>
      <c r="I23" s="453"/>
    </row>
    <row r="24" spans="1:8" ht="26.25" customHeight="1">
      <c r="A24" s="116"/>
      <c r="B24" s="202" t="s">
        <v>202</v>
      </c>
      <c r="C24" s="196" t="s">
        <v>37</v>
      </c>
      <c r="D24" s="197" t="s">
        <v>93</v>
      </c>
      <c r="E24" s="197" t="s">
        <v>96</v>
      </c>
      <c r="F24" s="197" t="s">
        <v>251</v>
      </c>
      <c r="G24" s="197"/>
      <c r="H24" s="281">
        <f>H25</f>
        <v>942.4</v>
      </c>
    </row>
    <row r="25" spans="1:8" ht="39" customHeight="1">
      <c r="A25" s="116"/>
      <c r="B25" s="202" t="s">
        <v>252</v>
      </c>
      <c r="C25" s="198" t="s">
        <v>37</v>
      </c>
      <c r="D25" s="199" t="s">
        <v>93</v>
      </c>
      <c r="E25" s="199" t="s">
        <v>96</v>
      </c>
      <c r="F25" s="199" t="s">
        <v>253</v>
      </c>
      <c r="G25" s="197"/>
      <c r="H25" s="281">
        <f>H26</f>
        <v>942.4</v>
      </c>
    </row>
    <row r="26" spans="1:8" ht="28.5" customHeight="1">
      <c r="A26" s="116"/>
      <c r="B26" s="202" t="s">
        <v>254</v>
      </c>
      <c r="C26" s="196" t="s">
        <v>37</v>
      </c>
      <c r="D26" s="197" t="s">
        <v>93</v>
      </c>
      <c r="E26" s="197" t="s">
        <v>96</v>
      </c>
      <c r="F26" s="197" t="s">
        <v>255</v>
      </c>
      <c r="G26" s="197"/>
      <c r="H26" s="281">
        <f>H27</f>
        <v>942.4</v>
      </c>
    </row>
    <row r="27" spans="1:8" ht="64.5" customHeight="1">
      <c r="A27" s="116"/>
      <c r="B27" s="202" t="s">
        <v>147</v>
      </c>
      <c r="C27" s="196" t="s">
        <v>37</v>
      </c>
      <c r="D27" s="197" t="s">
        <v>93</v>
      </c>
      <c r="E27" s="197" t="s">
        <v>96</v>
      </c>
      <c r="F27" s="197" t="s">
        <v>255</v>
      </c>
      <c r="G27" s="197" t="s">
        <v>148</v>
      </c>
      <c r="H27" s="281">
        <v>942.4</v>
      </c>
    </row>
    <row r="28" spans="1:8" ht="60" customHeight="1">
      <c r="A28" s="116"/>
      <c r="B28" s="218" t="s">
        <v>97</v>
      </c>
      <c r="C28" s="196" t="s">
        <v>37</v>
      </c>
      <c r="D28" s="197" t="s">
        <v>93</v>
      </c>
      <c r="E28" s="197" t="s">
        <v>98</v>
      </c>
      <c r="F28" s="197"/>
      <c r="G28" s="197"/>
      <c r="H28" s="281">
        <f>H29</f>
        <v>4106.599999999999</v>
      </c>
    </row>
    <row r="29" spans="1:8" ht="46.5" customHeight="1">
      <c r="A29" s="116"/>
      <c r="B29" s="200" t="s">
        <v>249</v>
      </c>
      <c r="C29" s="196" t="s">
        <v>37</v>
      </c>
      <c r="D29" s="197" t="s">
        <v>93</v>
      </c>
      <c r="E29" s="197" t="s">
        <v>98</v>
      </c>
      <c r="F29" s="197" t="s">
        <v>250</v>
      </c>
      <c r="G29" s="197"/>
      <c r="H29" s="281">
        <f>H30</f>
        <v>4106.599999999999</v>
      </c>
    </row>
    <row r="30" spans="1:8" ht="27.75" customHeight="1">
      <c r="A30" s="116"/>
      <c r="B30" s="200" t="s">
        <v>202</v>
      </c>
      <c r="C30" s="196" t="s">
        <v>37</v>
      </c>
      <c r="D30" s="197" t="s">
        <v>93</v>
      </c>
      <c r="E30" s="197" t="s">
        <v>98</v>
      </c>
      <c r="F30" s="197" t="s">
        <v>251</v>
      </c>
      <c r="G30" s="197"/>
      <c r="H30" s="281">
        <f>H31</f>
        <v>4106.599999999999</v>
      </c>
    </row>
    <row r="31" spans="1:8" ht="27.75" customHeight="1">
      <c r="A31" s="116"/>
      <c r="B31" s="200" t="s">
        <v>256</v>
      </c>
      <c r="C31" s="196" t="s">
        <v>37</v>
      </c>
      <c r="D31" s="197" t="s">
        <v>93</v>
      </c>
      <c r="E31" s="197" t="s">
        <v>98</v>
      </c>
      <c r="F31" s="197" t="s">
        <v>257</v>
      </c>
      <c r="G31" s="197"/>
      <c r="H31" s="281">
        <f>H32+H36</f>
        <v>4106.599999999999</v>
      </c>
    </row>
    <row r="32" spans="1:8" ht="27.75" customHeight="1">
      <c r="A32" s="116"/>
      <c r="B32" s="202" t="s">
        <v>254</v>
      </c>
      <c r="C32" s="196" t="s">
        <v>37</v>
      </c>
      <c r="D32" s="197" t="s">
        <v>93</v>
      </c>
      <c r="E32" s="197" t="s">
        <v>98</v>
      </c>
      <c r="F32" s="197" t="s">
        <v>258</v>
      </c>
      <c r="G32" s="197"/>
      <c r="H32" s="281">
        <f>H33+H34+H35</f>
        <v>4102.799999999999</v>
      </c>
    </row>
    <row r="33" spans="1:8" ht="63" customHeight="1">
      <c r="A33" s="116"/>
      <c r="B33" s="202" t="s">
        <v>147</v>
      </c>
      <c r="C33" s="196" t="s">
        <v>37</v>
      </c>
      <c r="D33" s="197" t="s">
        <v>93</v>
      </c>
      <c r="E33" s="197" t="s">
        <v>98</v>
      </c>
      <c r="F33" s="197" t="s">
        <v>258</v>
      </c>
      <c r="G33" s="197" t="s">
        <v>148</v>
      </c>
      <c r="H33" s="281">
        <v>3346.1</v>
      </c>
    </row>
    <row r="34" spans="1:8" ht="41.25" customHeight="1">
      <c r="A34" s="116"/>
      <c r="B34" s="201" t="s">
        <v>169</v>
      </c>
      <c r="C34" s="196" t="s">
        <v>37</v>
      </c>
      <c r="D34" s="197" t="s">
        <v>93</v>
      </c>
      <c r="E34" s="197" t="s">
        <v>98</v>
      </c>
      <c r="F34" s="197" t="s">
        <v>258</v>
      </c>
      <c r="G34" s="197" t="s">
        <v>149</v>
      </c>
      <c r="H34" s="281">
        <v>675.3</v>
      </c>
    </row>
    <row r="35" spans="1:8" ht="27.75" customHeight="1">
      <c r="A35" s="116"/>
      <c r="B35" s="201" t="s">
        <v>150</v>
      </c>
      <c r="C35" s="196" t="s">
        <v>37</v>
      </c>
      <c r="D35" s="197" t="s">
        <v>93</v>
      </c>
      <c r="E35" s="197" t="s">
        <v>98</v>
      </c>
      <c r="F35" s="197" t="s">
        <v>258</v>
      </c>
      <c r="G35" s="197" t="s">
        <v>151</v>
      </c>
      <c r="H35" s="281">
        <v>81.4</v>
      </c>
    </row>
    <row r="36" spans="1:8" ht="43.5" customHeight="1">
      <c r="A36" s="116"/>
      <c r="B36" s="253" t="s">
        <v>263</v>
      </c>
      <c r="C36" s="196" t="s">
        <v>37</v>
      </c>
      <c r="D36" s="197" t="s">
        <v>93</v>
      </c>
      <c r="E36" s="197" t="s">
        <v>98</v>
      </c>
      <c r="F36" s="197" t="s">
        <v>264</v>
      </c>
      <c r="G36" s="197"/>
      <c r="H36" s="281">
        <f>H37</f>
        <v>3.8</v>
      </c>
    </row>
    <row r="37" spans="1:8" ht="36">
      <c r="A37" s="116"/>
      <c r="B37" s="201" t="s">
        <v>169</v>
      </c>
      <c r="C37" s="196" t="s">
        <v>37</v>
      </c>
      <c r="D37" s="197" t="s">
        <v>93</v>
      </c>
      <c r="E37" s="197" t="s">
        <v>98</v>
      </c>
      <c r="F37" s="197" t="s">
        <v>264</v>
      </c>
      <c r="G37" s="197" t="s">
        <v>149</v>
      </c>
      <c r="H37" s="281">
        <v>3.8</v>
      </c>
    </row>
    <row r="38" spans="1:8" ht="36" customHeight="1">
      <c r="A38" s="116"/>
      <c r="B38" s="260" t="s">
        <v>99</v>
      </c>
      <c r="C38" s="196" t="s">
        <v>37</v>
      </c>
      <c r="D38" s="197" t="s">
        <v>93</v>
      </c>
      <c r="E38" s="197" t="s">
        <v>100</v>
      </c>
      <c r="F38" s="197"/>
      <c r="G38" s="197"/>
      <c r="H38" s="277">
        <f>H39</f>
        <v>10</v>
      </c>
    </row>
    <row r="39" spans="1:8" ht="39" customHeight="1">
      <c r="A39" s="116"/>
      <c r="B39" s="332" t="s">
        <v>249</v>
      </c>
      <c r="C39" s="196" t="s">
        <v>37</v>
      </c>
      <c r="D39" s="197" t="s">
        <v>93</v>
      </c>
      <c r="E39" s="197" t="s">
        <v>100</v>
      </c>
      <c r="F39" s="197" t="s">
        <v>250</v>
      </c>
      <c r="G39" s="197"/>
      <c r="H39" s="277">
        <f>H40</f>
        <v>10</v>
      </c>
    </row>
    <row r="40" spans="1:8" ht="27" customHeight="1">
      <c r="A40" s="116"/>
      <c r="B40" s="221" t="s">
        <v>202</v>
      </c>
      <c r="C40" s="196" t="s">
        <v>37</v>
      </c>
      <c r="D40" s="197" t="s">
        <v>93</v>
      </c>
      <c r="E40" s="197" t="s">
        <v>100</v>
      </c>
      <c r="F40" s="197" t="s">
        <v>251</v>
      </c>
      <c r="G40" s="197"/>
      <c r="H40" s="277">
        <f>H41</f>
        <v>10</v>
      </c>
    </row>
    <row r="41" spans="1:8" ht="42" customHeight="1">
      <c r="A41" s="116"/>
      <c r="B41" s="260" t="s">
        <v>152</v>
      </c>
      <c r="C41" s="196" t="s">
        <v>37</v>
      </c>
      <c r="D41" s="197" t="s">
        <v>93</v>
      </c>
      <c r="E41" s="197" t="s">
        <v>100</v>
      </c>
      <c r="F41" s="197" t="s">
        <v>379</v>
      </c>
      <c r="G41" s="197"/>
      <c r="H41" s="277">
        <f>H42</f>
        <v>10</v>
      </c>
    </row>
    <row r="42" spans="1:8" ht="42.75" customHeight="1">
      <c r="A42" s="116"/>
      <c r="B42" s="260" t="s">
        <v>381</v>
      </c>
      <c r="C42" s="196" t="s">
        <v>37</v>
      </c>
      <c r="D42" s="197" t="s">
        <v>93</v>
      </c>
      <c r="E42" s="197" t="s">
        <v>100</v>
      </c>
      <c r="F42" s="197" t="s">
        <v>380</v>
      </c>
      <c r="G42" s="197"/>
      <c r="H42" s="277">
        <f>H43</f>
        <v>10</v>
      </c>
    </row>
    <row r="43" spans="1:8" ht="27.75" customHeight="1">
      <c r="A43" s="116"/>
      <c r="B43" s="260" t="s">
        <v>156</v>
      </c>
      <c r="C43" s="196" t="s">
        <v>37</v>
      </c>
      <c r="D43" s="197" t="s">
        <v>93</v>
      </c>
      <c r="E43" s="197" t="s">
        <v>100</v>
      </c>
      <c r="F43" s="197" t="s">
        <v>436</v>
      </c>
      <c r="G43" s="197" t="s">
        <v>157</v>
      </c>
      <c r="H43" s="277">
        <v>10</v>
      </c>
    </row>
    <row r="44" spans="1:247" ht="27.75" customHeight="1">
      <c r="A44" s="116"/>
      <c r="B44" s="253" t="s">
        <v>101</v>
      </c>
      <c r="C44" s="196" t="s">
        <v>37</v>
      </c>
      <c r="D44" s="197" t="s">
        <v>93</v>
      </c>
      <c r="E44" s="197" t="s">
        <v>102</v>
      </c>
      <c r="F44" s="197"/>
      <c r="G44" s="197"/>
      <c r="H44" s="281">
        <f>H45</f>
        <v>200</v>
      </c>
      <c r="IK44" s="114"/>
      <c r="IL44" s="114"/>
      <c r="IM44" s="114"/>
    </row>
    <row r="45" spans="1:247" ht="27.75" customHeight="1">
      <c r="A45" s="116"/>
      <c r="B45" s="200" t="s">
        <v>278</v>
      </c>
      <c r="C45" s="196" t="s">
        <v>37</v>
      </c>
      <c r="D45" s="197" t="s">
        <v>93</v>
      </c>
      <c r="E45" s="197" t="s">
        <v>102</v>
      </c>
      <c r="F45" s="197" t="s">
        <v>279</v>
      </c>
      <c r="G45" s="197"/>
      <c r="H45" s="281">
        <f>H46</f>
        <v>200</v>
      </c>
      <c r="IK45" s="114"/>
      <c r="IL45" s="114"/>
      <c r="IM45" s="114"/>
    </row>
    <row r="46" spans="1:247" ht="27.75" customHeight="1">
      <c r="A46" s="116"/>
      <c r="B46" s="200" t="s">
        <v>280</v>
      </c>
      <c r="C46" s="196" t="s">
        <v>37</v>
      </c>
      <c r="D46" s="197" t="s">
        <v>93</v>
      </c>
      <c r="E46" s="197" t="s">
        <v>102</v>
      </c>
      <c r="F46" s="197" t="s">
        <v>281</v>
      </c>
      <c r="G46" s="197"/>
      <c r="H46" s="281">
        <f>H47</f>
        <v>200</v>
      </c>
      <c r="IK46" s="114"/>
      <c r="IL46" s="114"/>
      <c r="IM46" s="114"/>
    </row>
    <row r="47" spans="1:247" ht="27.75" customHeight="1">
      <c r="A47" s="116"/>
      <c r="B47" s="200" t="s">
        <v>101</v>
      </c>
      <c r="C47" s="196" t="s">
        <v>37</v>
      </c>
      <c r="D47" s="197" t="s">
        <v>93</v>
      </c>
      <c r="E47" s="197" t="s">
        <v>102</v>
      </c>
      <c r="F47" s="197" t="s">
        <v>283</v>
      </c>
      <c r="G47" s="197"/>
      <c r="H47" s="281">
        <f>H48</f>
        <v>200</v>
      </c>
      <c r="IK47" s="114"/>
      <c r="IL47" s="114"/>
      <c r="IM47" s="114"/>
    </row>
    <row r="48" spans="1:8" ht="27.75" customHeight="1">
      <c r="A48" s="116"/>
      <c r="B48" s="218" t="s">
        <v>284</v>
      </c>
      <c r="C48" s="196" t="s">
        <v>37</v>
      </c>
      <c r="D48" s="197" t="s">
        <v>93</v>
      </c>
      <c r="E48" s="197" t="s">
        <v>102</v>
      </c>
      <c r="F48" s="197" t="s">
        <v>285</v>
      </c>
      <c r="G48" s="197"/>
      <c r="H48" s="281">
        <f>H49</f>
        <v>200</v>
      </c>
    </row>
    <row r="49" spans="1:8" ht="27.75" customHeight="1">
      <c r="A49" s="116"/>
      <c r="B49" s="201" t="s">
        <v>150</v>
      </c>
      <c r="C49" s="196" t="s">
        <v>37</v>
      </c>
      <c r="D49" s="197" t="s">
        <v>93</v>
      </c>
      <c r="E49" s="197" t="s">
        <v>102</v>
      </c>
      <c r="F49" s="197" t="s">
        <v>285</v>
      </c>
      <c r="G49" s="197" t="s">
        <v>151</v>
      </c>
      <c r="H49" s="281">
        <v>200</v>
      </c>
    </row>
    <row r="50" spans="1:8" ht="27.75" customHeight="1">
      <c r="A50" s="116"/>
      <c r="B50" s="201" t="s">
        <v>103</v>
      </c>
      <c r="C50" s="196" t="s">
        <v>37</v>
      </c>
      <c r="D50" s="197" t="s">
        <v>93</v>
      </c>
      <c r="E50" s="197" t="s">
        <v>104</v>
      </c>
      <c r="F50" s="197"/>
      <c r="G50" s="197"/>
      <c r="H50" s="281">
        <f>H56+H51</f>
        <v>625.6</v>
      </c>
    </row>
    <row r="51" spans="1:8" ht="45" customHeight="1">
      <c r="A51" s="116"/>
      <c r="B51" s="201" t="s">
        <v>409</v>
      </c>
      <c r="C51" s="196" t="s">
        <v>37</v>
      </c>
      <c r="D51" s="197" t="s">
        <v>93</v>
      </c>
      <c r="E51" s="197" t="s">
        <v>104</v>
      </c>
      <c r="F51" s="197" t="s">
        <v>201</v>
      </c>
      <c r="G51" s="197"/>
      <c r="H51" s="281">
        <f>H53</f>
        <v>5</v>
      </c>
    </row>
    <row r="52" spans="1:8" ht="22.5" customHeight="1">
      <c r="A52" s="116"/>
      <c r="B52" s="260" t="s">
        <v>202</v>
      </c>
      <c r="C52" s="196" t="s">
        <v>37</v>
      </c>
      <c r="D52" s="197" t="s">
        <v>93</v>
      </c>
      <c r="E52" s="197" t="s">
        <v>104</v>
      </c>
      <c r="F52" s="197" t="s">
        <v>203</v>
      </c>
      <c r="G52" s="197"/>
      <c r="H52" s="281">
        <f>H53</f>
        <v>5</v>
      </c>
    </row>
    <row r="53" spans="1:8" ht="58.5" customHeight="1">
      <c r="A53" s="116"/>
      <c r="B53" s="260" t="s">
        <v>204</v>
      </c>
      <c r="C53" s="196" t="s">
        <v>37</v>
      </c>
      <c r="D53" s="197" t="s">
        <v>93</v>
      </c>
      <c r="E53" s="197" t="s">
        <v>104</v>
      </c>
      <c r="F53" s="197" t="s">
        <v>205</v>
      </c>
      <c r="G53" s="197"/>
      <c r="H53" s="281">
        <f>H54</f>
        <v>5</v>
      </c>
    </row>
    <row r="54" spans="1:8" ht="45.75" customHeight="1">
      <c r="A54" s="116"/>
      <c r="B54" s="260" t="s">
        <v>373</v>
      </c>
      <c r="C54" s="196" t="s">
        <v>37</v>
      </c>
      <c r="D54" s="197" t="s">
        <v>93</v>
      </c>
      <c r="E54" s="197" t="s">
        <v>104</v>
      </c>
      <c r="F54" s="197" t="s">
        <v>374</v>
      </c>
      <c r="G54" s="197"/>
      <c r="H54" s="281">
        <f>H55</f>
        <v>5</v>
      </c>
    </row>
    <row r="55" spans="1:8" ht="45" customHeight="1">
      <c r="A55" s="116"/>
      <c r="B55" s="260" t="s">
        <v>169</v>
      </c>
      <c r="C55" s="196" t="s">
        <v>37</v>
      </c>
      <c r="D55" s="197" t="s">
        <v>93</v>
      </c>
      <c r="E55" s="197" t="s">
        <v>104</v>
      </c>
      <c r="F55" s="197" t="s">
        <v>374</v>
      </c>
      <c r="G55" s="197" t="s">
        <v>149</v>
      </c>
      <c r="H55" s="281">
        <v>5</v>
      </c>
    </row>
    <row r="56" spans="1:8" ht="46.5" customHeight="1">
      <c r="A56" s="116"/>
      <c r="B56" s="201" t="s">
        <v>249</v>
      </c>
      <c r="C56" s="196" t="s">
        <v>37</v>
      </c>
      <c r="D56" s="197" t="s">
        <v>93</v>
      </c>
      <c r="E56" s="197" t="s">
        <v>104</v>
      </c>
      <c r="F56" s="197" t="s">
        <v>250</v>
      </c>
      <c r="G56" s="197"/>
      <c r="H56" s="281">
        <f>H57</f>
        <v>620.6</v>
      </c>
    </row>
    <row r="57" spans="1:8" ht="27.75" customHeight="1">
      <c r="A57" s="116"/>
      <c r="B57" s="201" t="s">
        <v>202</v>
      </c>
      <c r="C57" s="196" t="s">
        <v>37</v>
      </c>
      <c r="D57" s="197" t="s">
        <v>93</v>
      </c>
      <c r="E57" s="197" t="s">
        <v>104</v>
      </c>
      <c r="F57" s="197" t="s">
        <v>251</v>
      </c>
      <c r="G57" s="197"/>
      <c r="H57" s="281">
        <f>H58+H63</f>
        <v>620.6</v>
      </c>
    </row>
    <row r="58" spans="1:8" ht="27.75" customHeight="1">
      <c r="A58" s="116"/>
      <c r="B58" s="356" t="s">
        <v>256</v>
      </c>
      <c r="C58" s="196" t="s">
        <v>37</v>
      </c>
      <c r="D58" s="197" t="s">
        <v>93</v>
      </c>
      <c r="E58" s="197" t="s">
        <v>104</v>
      </c>
      <c r="F58" s="197" t="s">
        <v>257</v>
      </c>
      <c r="G58" s="197"/>
      <c r="H58" s="281">
        <f>H61+H59</f>
        <v>615.6</v>
      </c>
    </row>
    <row r="59" spans="1:8" ht="43.5" customHeight="1">
      <c r="A59" s="116"/>
      <c r="B59" s="348" t="s">
        <v>523</v>
      </c>
      <c r="C59" s="196" t="s">
        <v>37</v>
      </c>
      <c r="D59" s="197" t="s">
        <v>93</v>
      </c>
      <c r="E59" s="197" t="s">
        <v>104</v>
      </c>
      <c r="F59" s="189" t="s">
        <v>521</v>
      </c>
      <c r="G59" s="197"/>
      <c r="H59" s="281">
        <f>H60</f>
        <v>200</v>
      </c>
    </row>
    <row r="60" spans="1:9" ht="42" customHeight="1">
      <c r="A60" s="116"/>
      <c r="B60" s="260" t="s">
        <v>169</v>
      </c>
      <c r="C60" s="196" t="s">
        <v>37</v>
      </c>
      <c r="D60" s="197" t="s">
        <v>93</v>
      </c>
      <c r="E60" s="197" t="s">
        <v>104</v>
      </c>
      <c r="F60" s="189" t="s">
        <v>521</v>
      </c>
      <c r="G60" s="197" t="s">
        <v>149</v>
      </c>
      <c r="H60" s="281">
        <v>200</v>
      </c>
      <c r="I60" s="2" t="s">
        <v>522</v>
      </c>
    </row>
    <row r="61" spans="1:8" ht="43.5" customHeight="1">
      <c r="A61" s="116"/>
      <c r="B61" s="357" t="s">
        <v>259</v>
      </c>
      <c r="C61" s="196" t="s">
        <v>37</v>
      </c>
      <c r="D61" s="197" t="s">
        <v>93</v>
      </c>
      <c r="E61" s="197" t="s">
        <v>104</v>
      </c>
      <c r="F61" s="197" t="s">
        <v>260</v>
      </c>
      <c r="G61" s="197"/>
      <c r="H61" s="281">
        <f>H62</f>
        <v>415.6</v>
      </c>
    </row>
    <row r="62" spans="1:9" ht="45" customHeight="1">
      <c r="A62" s="116"/>
      <c r="B62" s="260" t="s">
        <v>169</v>
      </c>
      <c r="C62" s="196" t="s">
        <v>37</v>
      </c>
      <c r="D62" s="197" t="s">
        <v>93</v>
      </c>
      <c r="E62" s="197" t="s">
        <v>104</v>
      </c>
      <c r="F62" s="197" t="s">
        <v>260</v>
      </c>
      <c r="G62" s="197" t="s">
        <v>149</v>
      </c>
      <c r="H62" s="281">
        <v>415.6</v>
      </c>
      <c r="I62" s="453"/>
    </row>
    <row r="63" spans="1:8" ht="26.25" customHeight="1">
      <c r="A63" s="116"/>
      <c r="B63" s="260" t="s">
        <v>265</v>
      </c>
      <c r="C63" s="196" t="s">
        <v>37</v>
      </c>
      <c r="D63" s="197" t="s">
        <v>93</v>
      </c>
      <c r="E63" s="197" t="s">
        <v>104</v>
      </c>
      <c r="F63" s="197" t="s">
        <v>266</v>
      </c>
      <c r="G63" s="197"/>
      <c r="H63" s="281">
        <f>H64</f>
        <v>5</v>
      </c>
    </row>
    <row r="64" spans="1:8" ht="44.25" customHeight="1">
      <c r="A64" s="116"/>
      <c r="B64" s="260" t="s">
        <v>267</v>
      </c>
      <c r="C64" s="196" t="s">
        <v>37</v>
      </c>
      <c r="D64" s="197" t="s">
        <v>93</v>
      </c>
      <c r="E64" s="197" t="s">
        <v>104</v>
      </c>
      <c r="F64" s="197" t="s">
        <v>268</v>
      </c>
      <c r="G64" s="197"/>
      <c r="H64" s="281">
        <v>5</v>
      </c>
    </row>
    <row r="65" spans="1:8" ht="42" customHeight="1">
      <c r="A65" s="116"/>
      <c r="B65" s="260" t="s">
        <v>169</v>
      </c>
      <c r="C65" s="196" t="s">
        <v>37</v>
      </c>
      <c r="D65" s="197" t="s">
        <v>93</v>
      </c>
      <c r="E65" s="197" t="s">
        <v>104</v>
      </c>
      <c r="F65" s="197" t="s">
        <v>268</v>
      </c>
      <c r="G65" s="197" t="s">
        <v>149</v>
      </c>
      <c r="H65" s="281">
        <v>5</v>
      </c>
    </row>
    <row r="66" spans="1:8" ht="31.5" customHeight="1">
      <c r="A66" s="117"/>
      <c r="B66" s="358" t="s">
        <v>105</v>
      </c>
      <c r="C66" s="194" t="s">
        <v>37</v>
      </c>
      <c r="D66" s="195" t="s">
        <v>96</v>
      </c>
      <c r="E66" s="197"/>
      <c r="F66" s="197"/>
      <c r="G66" s="197"/>
      <c r="H66" s="279">
        <f>H67</f>
        <v>212.3</v>
      </c>
    </row>
    <row r="67" spans="1:247" s="114" customFormat="1" ht="27.75" customHeight="1">
      <c r="A67" s="115"/>
      <c r="B67" s="359" t="s">
        <v>106</v>
      </c>
      <c r="C67" s="196" t="s">
        <v>37</v>
      </c>
      <c r="D67" s="197" t="s">
        <v>96</v>
      </c>
      <c r="E67" s="197" t="s">
        <v>107</v>
      </c>
      <c r="F67" s="197"/>
      <c r="G67" s="197"/>
      <c r="H67" s="281">
        <f>H68</f>
        <v>212.3</v>
      </c>
      <c r="I67" s="453"/>
      <c r="IK67" s="101"/>
      <c r="IL67" s="101"/>
      <c r="IM67" s="101"/>
    </row>
    <row r="68" spans="1:247" s="114" customFormat="1" ht="39" customHeight="1">
      <c r="A68" s="115"/>
      <c r="B68" s="356" t="s">
        <v>249</v>
      </c>
      <c r="C68" s="196" t="s">
        <v>37</v>
      </c>
      <c r="D68" s="197" t="s">
        <v>96</v>
      </c>
      <c r="E68" s="197" t="s">
        <v>107</v>
      </c>
      <c r="F68" s="197" t="s">
        <v>250</v>
      </c>
      <c r="G68" s="197"/>
      <c r="H68" s="281">
        <f>H69</f>
        <v>212.3</v>
      </c>
      <c r="I68" s="453"/>
      <c r="IK68" s="101"/>
      <c r="IL68" s="101"/>
      <c r="IM68" s="101"/>
    </row>
    <row r="69" spans="1:247" s="114" customFormat="1" ht="27.75" customHeight="1">
      <c r="A69" s="115"/>
      <c r="B69" s="307" t="s">
        <v>202</v>
      </c>
      <c r="C69" s="196" t="s">
        <v>37</v>
      </c>
      <c r="D69" s="197" t="s">
        <v>96</v>
      </c>
      <c r="E69" s="197" t="s">
        <v>107</v>
      </c>
      <c r="F69" s="197" t="s">
        <v>251</v>
      </c>
      <c r="G69" s="197"/>
      <c r="H69" s="281">
        <f>H70</f>
        <v>212.3</v>
      </c>
      <c r="I69" s="453"/>
      <c r="IK69" s="101"/>
      <c r="IL69" s="101"/>
      <c r="IM69" s="101"/>
    </row>
    <row r="70" spans="1:247" s="114" customFormat="1" ht="27.75" customHeight="1">
      <c r="A70" s="115"/>
      <c r="B70" s="307" t="s">
        <v>256</v>
      </c>
      <c r="C70" s="196" t="s">
        <v>37</v>
      </c>
      <c r="D70" s="197" t="s">
        <v>96</v>
      </c>
      <c r="E70" s="197" t="s">
        <v>107</v>
      </c>
      <c r="F70" s="197" t="s">
        <v>257</v>
      </c>
      <c r="G70" s="197"/>
      <c r="H70" s="281">
        <f>H71</f>
        <v>212.3</v>
      </c>
      <c r="I70" s="453"/>
      <c r="IK70" s="101"/>
      <c r="IL70" s="101"/>
      <c r="IM70" s="101"/>
    </row>
    <row r="71" spans="1:247" s="114" customFormat="1" ht="42.75" customHeight="1">
      <c r="A71" s="115"/>
      <c r="B71" s="356" t="s">
        <v>261</v>
      </c>
      <c r="C71" s="196" t="s">
        <v>37</v>
      </c>
      <c r="D71" s="197" t="s">
        <v>96</v>
      </c>
      <c r="E71" s="197" t="s">
        <v>107</v>
      </c>
      <c r="F71" s="197" t="s">
        <v>262</v>
      </c>
      <c r="G71" s="197"/>
      <c r="H71" s="281">
        <f>H72+H73</f>
        <v>212.3</v>
      </c>
      <c r="I71" s="453"/>
      <c r="IK71" s="101"/>
      <c r="IL71" s="101"/>
      <c r="IM71" s="101"/>
    </row>
    <row r="72" spans="1:247" s="114" customFormat="1" ht="57" customHeight="1">
      <c r="A72" s="115"/>
      <c r="B72" s="359" t="s">
        <v>147</v>
      </c>
      <c r="C72" s="196" t="s">
        <v>37</v>
      </c>
      <c r="D72" s="197" t="s">
        <v>96</v>
      </c>
      <c r="E72" s="197" t="s">
        <v>107</v>
      </c>
      <c r="F72" s="197" t="s">
        <v>262</v>
      </c>
      <c r="G72" s="197" t="s">
        <v>148</v>
      </c>
      <c r="H72" s="281">
        <v>212.3</v>
      </c>
      <c r="I72" s="453"/>
      <c r="IK72" s="101"/>
      <c r="IL72" s="101"/>
      <c r="IM72" s="101"/>
    </row>
    <row r="73" spans="1:247" s="114" customFormat="1" ht="39" customHeight="1" hidden="1">
      <c r="A73" s="115"/>
      <c r="B73" s="201" t="s">
        <v>169</v>
      </c>
      <c r="C73" s="196" t="s">
        <v>37</v>
      </c>
      <c r="D73" s="197" t="s">
        <v>96</v>
      </c>
      <c r="E73" s="197" t="s">
        <v>107</v>
      </c>
      <c r="F73" s="199" t="s">
        <v>262</v>
      </c>
      <c r="G73" s="197" t="s">
        <v>149</v>
      </c>
      <c r="H73" s="281">
        <v>0</v>
      </c>
      <c r="I73" s="453"/>
      <c r="IK73" s="101"/>
      <c r="IL73" s="101"/>
      <c r="IM73" s="101"/>
    </row>
    <row r="74" spans="1:247" s="114" customFormat="1" ht="28.5" customHeight="1">
      <c r="A74" s="117"/>
      <c r="B74" s="334" t="s">
        <v>108</v>
      </c>
      <c r="C74" s="194" t="s">
        <v>37</v>
      </c>
      <c r="D74" s="195" t="s">
        <v>107</v>
      </c>
      <c r="E74" s="197"/>
      <c r="F74" s="197"/>
      <c r="G74" s="197"/>
      <c r="H74" s="279">
        <f>H75+H86+H91</f>
        <v>100</v>
      </c>
      <c r="I74" s="453"/>
      <c r="IK74" s="101"/>
      <c r="IL74" s="101"/>
      <c r="IM74" s="101"/>
    </row>
    <row r="75" spans="1:247" s="114" customFormat="1" ht="48" customHeight="1">
      <c r="A75" s="116"/>
      <c r="B75" s="218" t="s">
        <v>109</v>
      </c>
      <c r="C75" s="196" t="s">
        <v>37</v>
      </c>
      <c r="D75" s="197" t="s">
        <v>107</v>
      </c>
      <c r="E75" s="197" t="s">
        <v>110</v>
      </c>
      <c r="F75" s="197"/>
      <c r="G75" s="197"/>
      <c r="H75" s="281">
        <f>H76</f>
        <v>50</v>
      </c>
      <c r="I75" s="453"/>
      <c r="IK75" s="101"/>
      <c r="IL75" s="101"/>
      <c r="IM75" s="101"/>
    </row>
    <row r="76" spans="1:8" ht="48" customHeight="1">
      <c r="A76" s="116"/>
      <c r="B76" s="335" t="s">
        <v>177</v>
      </c>
      <c r="C76" s="198" t="s">
        <v>37</v>
      </c>
      <c r="D76" s="199" t="s">
        <v>107</v>
      </c>
      <c r="E76" s="199" t="s">
        <v>110</v>
      </c>
      <c r="F76" s="199" t="s">
        <v>178</v>
      </c>
      <c r="G76" s="197"/>
      <c r="H76" s="281">
        <f>H77</f>
        <v>50</v>
      </c>
    </row>
    <row r="77" spans="1:8" ht="46.5" customHeight="1">
      <c r="A77" s="116"/>
      <c r="B77" s="253" t="s">
        <v>179</v>
      </c>
      <c r="C77" s="196" t="s">
        <v>37</v>
      </c>
      <c r="D77" s="197" t="s">
        <v>107</v>
      </c>
      <c r="E77" s="197" t="s">
        <v>110</v>
      </c>
      <c r="F77" s="199" t="s">
        <v>180</v>
      </c>
      <c r="G77" s="197"/>
      <c r="H77" s="281">
        <f>H81</f>
        <v>50</v>
      </c>
    </row>
    <row r="78" spans="1:8" ht="65.25" customHeight="1" hidden="1">
      <c r="A78" s="116"/>
      <c r="B78" s="253" t="s">
        <v>181</v>
      </c>
      <c r="C78" s="196" t="s">
        <v>37</v>
      </c>
      <c r="D78" s="197" t="s">
        <v>107</v>
      </c>
      <c r="E78" s="197" t="s">
        <v>110</v>
      </c>
      <c r="F78" s="199" t="s">
        <v>182</v>
      </c>
      <c r="G78" s="197"/>
      <c r="H78" s="281"/>
    </row>
    <row r="79" spans="1:8" ht="86.25" customHeight="1" hidden="1">
      <c r="A79" s="116"/>
      <c r="B79" s="253" t="s">
        <v>183</v>
      </c>
      <c r="C79" s="196" t="s">
        <v>37</v>
      </c>
      <c r="D79" s="197" t="s">
        <v>107</v>
      </c>
      <c r="E79" s="197" t="s">
        <v>110</v>
      </c>
      <c r="F79" s="199" t="s">
        <v>184</v>
      </c>
      <c r="G79" s="197"/>
      <c r="H79" s="281"/>
    </row>
    <row r="80" spans="1:8" ht="43.5" customHeight="1" hidden="1">
      <c r="A80" s="116"/>
      <c r="B80" s="201" t="s">
        <v>169</v>
      </c>
      <c r="C80" s="196" t="s">
        <v>37</v>
      </c>
      <c r="D80" s="197" t="s">
        <v>107</v>
      </c>
      <c r="E80" s="197" t="s">
        <v>110</v>
      </c>
      <c r="F80" s="199" t="s">
        <v>184</v>
      </c>
      <c r="G80" s="197" t="s">
        <v>149</v>
      </c>
      <c r="H80" s="281"/>
    </row>
    <row r="81" spans="1:8" ht="42.75" customHeight="1">
      <c r="A81" s="116"/>
      <c r="B81" s="253" t="s">
        <v>293</v>
      </c>
      <c r="C81" s="198" t="s">
        <v>37</v>
      </c>
      <c r="D81" s="199" t="s">
        <v>107</v>
      </c>
      <c r="E81" s="199" t="s">
        <v>110</v>
      </c>
      <c r="F81" s="199" t="s">
        <v>186</v>
      </c>
      <c r="G81" s="197"/>
      <c r="H81" s="281">
        <f>H82</f>
        <v>50</v>
      </c>
    </row>
    <row r="82" spans="1:8" ht="42" customHeight="1">
      <c r="A82" s="116"/>
      <c r="B82" s="253" t="s">
        <v>553</v>
      </c>
      <c r="C82" s="196" t="s">
        <v>37</v>
      </c>
      <c r="D82" s="197" t="s">
        <v>107</v>
      </c>
      <c r="E82" s="197" t="s">
        <v>110</v>
      </c>
      <c r="F82" s="199" t="s">
        <v>188</v>
      </c>
      <c r="G82" s="197"/>
      <c r="H82" s="281">
        <f>H83</f>
        <v>50</v>
      </c>
    </row>
    <row r="83" spans="1:8" ht="36">
      <c r="A83" s="116"/>
      <c r="B83" s="201" t="s">
        <v>169</v>
      </c>
      <c r="C83" s="196" t="s">
        <v>37</v>
      </c>
      <c r="D83" s="197" t="s">
        <v>107</v>
      </c>
      <c r="E83" s="197" t="s">
        <v>110</v>
      </c>
      <c r="F83" s="199" t="s">
        <v>188</v>
      </c>
      <c r="G83" s="197" t="s">
        <v>149</v>
      </c>
      <c r="H83" s="281">
        <v>50</v>
      </c>
    </row>
    <row r="84" spans="1:8" ht="87.75" customHeight="1" hidden="1">
      <c r="A84" s="116"/>
      <c r="B84" s="336" t="s">
        <v>111</v>
      </c>
      <c r="C84" s="196" t="s">
        <v>37</v>
      </c>
      <c r="D84" s="197" t="s">
        <v>107</v>
      </c>
      <c r="E84" s="197" t="s">
        <v>112</v>
      </c>
      <c r="F84" s="197"/>
      <c r="G84" s="197"/>
      <c r="H84" s="279">
        <f aca="true" t="shared" si="1" ref="H84:H89">H85</f>
        <v>50</v>
      </c>
    </row>
    <row r="85" spans="1:8" ht="27.75" customHeight="1">
      <c r="A85" s="116"/>
      <c r="B85" s="335" t="s">
        <v>294</v>
      </c>
      <c r="C85" s="196" t="s">
        <v>37</v>
      </c>
      <c r="D85" s="197" t="s">
        <v>107</v>
      </c>
      <c r="E85" s="197" t="s">
        <v>112</v>
      </c>
      <c r="F85" s="93"/>
      <c r="G85" s="197"/>
      <c r="H85" s="281">
        <f t="shared" si="1"/>
        <v>50</v>
      </c>
    </row>
    <row r="86" spans="1:8" ht="45" customHeight="1">
      <c r="A86" s="116"/>
      <c r="B86" s="335" t="s">
        <v>177</v>
      </c>
      <c r="C86" s="196" t="s">
        <v>37</v>
      </c>
      <c r="D86" s="197" t="s">
        <v>107</v>
      </c>
      <c r="E86" s="197" t="s">
        <v>112</v>
      </c>
      <c r="F86" s="197" t="s">
        <v>178</v>
      </c>
      <c r="G86" s="197"/>
      <c r="H86" s="281">
        <f t="shared" si="1"/>
        <v>50</v>
      </c>
    </row>
    <row r="87" spans="1:8" ht="27.75" customHeight="1">
      <c r="A87" s="116"/>
      <c r="B87" s="253" t="s">
        <v>195</v>
      </c>
      <c r="C87" s="196" t="s">
        <v>37</v>
      </c>
      <c r="D87" s="197" t="s">
        <v>107</v>
      </c>
      <c r="E87" s="197" t="s">
        <v>112</v>
      </c>
      <c r="F87" s="197" t="s">
        <v>196</v>
      </c>
      <c r="G87" s="197"/>
      <c r="H87" s="281">
        <f t="shared" si="1"/>
        <v>50</v>
      </c>
    </row>
    <row r="88" spans="1:8" ht="27.75" customHeight="1">
      <c r="A88" s="116"/>
      <c r="B88" s="253" t="s">
        <v>197</v>
      </c>
      <c r="C88" s="198" t="s">
        <v>37</v>
      </c>
      <c r="D88" s="199" t="s">
        <v>107</v>
      </c>
      <c r="E88" s="199" t="s">
        <v>112</v>
      </c>
      <c r="F88" s="199" t="s">
        <v>198</v>
      </c>
      <c r="G88" s="197"/>
      <c r="H88" s="281">
        <f t="shared" si="1"/>
        <v>50</v>
      </c>
    </row>
    <row r="89" spans="1:8" ht="27.75" customHeight="1">
      <c r="A89" s="116"/>
      <c r="B89" s="253" t="s">
        <v>199</v>
      </c>
      <c r="C89" s="196" t="s">
        <v>37</v>
      </c>
      <c r="D89" s="197" t="s">
        <v>107</v>
      </c>
      <c r="E89" s="197" t="s">
        <v>112</v>
      </c>
      <c r="F89" s="197" t="s">
        <v>200</v>
      </c>
      <c r="G89" s="197"/>
      <c r="H89" s="281">
        <f t="shared" si="1"/>
        <v>50</v>
      </c>
    </row>
    <row r="90" spans="1:8" ht="36">
      <c r="A90" s="116"/>
      <c r="B90" s="201" t="s">
        <v>169</v>
      </c>
      <c r="C90" s="196" t="s">
        <v>37</v>
      </c>
      <c r="D90" s="197" t="s">
        <v>107</v>
      </c>
      <c r="E90" s="197" t="s">
        <v>112</v>
      </c>
      <c r="F90" s="197" t="s">
        <v>200</v>
      </c>
      <c r="G90" s="197" t="s">
        <v>149</v>
      </c>
      <c r="H90" s="281">
        <v>50</v>
      </c>
    </row>
    <row r="91" spans="1:8" ht="45.75" customHeight="1" hidden="1">
      <c r="A91" s="116"/>
      <c r="B91" s="201" t="s">
        <v>113</v>
      </c>
      <c r="C91" s="196" t="s">
        <v>37</v>
      </c>
      <c r="D91" s="197" t="s">
        <v>107</v>
      </c>
      <c r="E91" s="197" t="s">
        <v>114</v>
      </c>
      <c r="F91" s="93"/>
      <c r="G91" s="197"/>
      <c r="H91" s="281">
        <f>H92</f>
        <v>0</v>
      </c>
    </row>
    <row r="92" spans="1:8" ht="48.75" customHeight="1" hidden="1">
      <c r="A92" s="116"/>
      <c r="B92" s="335" t="s">
        <v>177</v>
      </c>
      <c r="C92" s="196" t="s">
        <v>37</v>
      </c>
      <c r="D92" s="197" t="s">
        <v>107</v>
      </c>
      <c r="E92" s="197" t="s">
        <v>114</v>
      </c>
      <c r="F92" s="197" t="s">
        <v>178</v>
      </c>
      <c r="G92" s="197"/>
      <c r="H92" s="281">
        <f>H93</f>
        <v>0</v>
      </c>
    </row>
    <row r="93" spans="1:8" ht="43.5" customHeight="1" hidden="1">
      <c r="A93" s="116"/>
      <c r="B93" s="253" t="s">
        <v>189</v>
      </c>
      <c r="C93" s="196" t="s">
        <v>37</v>
      </c>
      <c r="D93" s="197" t="s">
        <v>107</v>
      </c>
      <c r="E93" s="197" t="s">
        <v>114</v>
      </c>
      <c r="F93" s="197" t="s">
        <v>190</v>
      </c>
      <c r="G93" s="197"/>
      <c r="H93" s="281">
        <f>H94</f>
        <v>0</v>
      </c>
    </row>
    <row r="94" spans="1:8" ht="39.75" customHeight="1" hidden="1">
      <c r="A94" s="116"/>
      <c r="B94" s="253" t="s">
        <v>295</v>
      </c>
      <c r="C94" s="198" t="s">
        <v>37</v>
      </c>
      <c r="D94" s="199" t="s">
        <v>107</v>
      </c>
      <c r="E94" s="199" t="s">
        <v>114</v>
      </c>
      <c r="F94" s="199" t="s">
        <v>192</v>
      </c>
      <c r="G94" s="199"/>
      <c r="H94" s="281">
        <f>H95</f>
        <v>0</v>
      </c>
    </row>
    <row r="95" spans="1:8" ht="26.25" customHeight="1" hidden="1">
      <c r="A95" s="116"/>
      <c r="B95" s="253" t="s">
        <v>296</v>
      </c>
      <c r="C95" s="198" t="s">
        <v>37</v>
      </c>
      <c r="D95" s="199" t="s">
        <v>107</v>
      </c>
      <c r="E95" s="199" t="s">
        <v>114</v>
      </c>
      <c r="F95" s="199" t="s">
        <v>194</v>
      </c>
      <c r="G95" s="199"/>
      <c r="H95" s="281">
        <f>H96</f>
        <v>0</v>
      </c>
    </row>
    <row r="96" spans="1:8" ht="42.75" customHeight="1" hidden="1">
      <c r="A96" s="115"/>
      <c r="B96" s="201" t="s">
        <v>169</v>
      </c>
      <c r="C96" s="198" t="s">
        <v>37</v>
      </c>
      <c r="D96" s="199" t="s">
        <v>107</v>
      </c>
      <c r="E96" s="199" t="s">
        <v>114</v>
      </c>
      <c r="F96" s="199" t="s">
        <v>194</v>
      </c>
      <c r="G96" s="199" t="s">
        <v>149</v>
      </c>
      <c r="H96" s="281"/>
    </row>
    <row r="97" spans="1:8" ht="33" customHeight="1">
      <c r="A97" s="117"/>
      <c r="B97" s="255" t="s">
        <v>115</v>
      </c>
      <c r="C97" s="194" t="s">
        <v>37</v>
      </c>
      <c r="D97" s="195" t="s">
        <v>98</v>
      </c>
      <c r="E97" s="197"/>
      <c r="F97" s="197"/>
      <c r="G97" s="197"/>
      <c r="H97" s="279">
        <f>H98+H104</f>
        <v>4777.8</v>
      </c>
    </row>
    <row r="98" spans="1:8" ht="27.75" customHeight="1">
      <c r="A98" s="115"/>
      <c r="B98" s="253" t="s">
        <v>116</v>
      </c>
      <c r="C98" s="196" t="s">
        <v>37</v>
      </c>
      <c r="D98" s="197" t="s">
        <v>98</v>
      </c>
      <c r="E98" s="197" t="s">
        <v>110</v>
      </c>
      <c r="F98" s="197"/>
      <c r="G98" s="197"/>
      <c r="H98" s="281">
        <f>H99</f>
        <v>4567.8</v>
      </c>
    </row>
    <row r="99" spans="1:247" ht="48" customHeight="1">
      <c r="A99" s="115"/>
      <c r="B99" s="202" t="s">
        <v>235</v>
      </c>
      <c r="C99" s="198" t="s">
        <v>37</v>
      </c>
      <c r="D99" s="199" t="s">
        <v>98</v>
      </c>
      <c r="E99" s="199" t="s">
        <v>110</v>
      </c>
      <c r="F99" s="199" t="s">
        <v>236</v>
      </c>
      <c r="G99" s="199"/>
      <c r="H99" s="281">
        <f>H100</f>
        <v>4567.8</v>
      </c>
      <c r="IK99" s="118"/>
      <c r="IL99" s="118"/>
      <c r="IM99" s="118"/>
    </row>
    <row r="100" spans="1:247" ht="24" customHeight="1">
      <c r="A100" s="115"/>
      <c r="B100" s="337" t="s">
        <v>202</v>
      </c>
      <c r="C100" s="198" t="s">
        <v>37</v>
      </c>
      <c r="D100" s="199" t="s">
        <v>98</v>
      </c>
      <c r="E100" s="199" t="s">
        <v>110</v>
      </c>
      <c r="F100" s="199" t="s">
        <v>237</v>
      </c>
      <c r="G100" s="199"/>
      <c r="H100" s="281">
        <f>H101</f>
        <v>4567.8</v>
      </c>
      <c r="IK100" s="118"/>
      <c r="IL100" s="118"/>
      <c r="IM100" s="118"/>
    </row>
    <row r="101" spans="1:247" ht="47.25" customHeight="1">
      <c r="A101" s="115"/>
      <c r="B101" s="337" t="s">
        <v>238</v>
      </c>
      <c r="C101" s="198" t="s">
        <v>37</v>
      </c>
      <c r="D101" s="199" t="s">
        <v>98</v>
      </c>
      <c r="E101" s="199" t="s">
        <v>110</v>
      </c>
      <c r="F101" s="199" t="s">
        <v>239</v>
      </c>
      <c r="G101" s="199"/>
      <c r="H101" s="281">
        <f>H102</f>
        <v>4567.8</v>
      </c>
      <c r="IK101" s="118"/>
      <c r="IL101" s="118"/>
      <c r="IM101" s="118"/>
    </row>
    <row r="102" spans="1:247" ht="58.5" customHeight="1">
      <c r="A102" s="116"/>
      <c r="B102" s="202" t="s">
        <v>240</v>
      </c>
      <c r="C102" s="198" t="s">
        <v>37</v>
      </c>
      <c r="D102" s="199" t="s">
        <v>98</v>
      </c>
      <c r="E102" s="199" t="s">
        <v>110</v>
      </c>
      <c r="F102" s="199" t="s">
        <v>241</v>
      </c>
      <c r="G102" s="199"/>
      <c r="H102" s="281">
        <f>H103</f>
        <v>4567.8</v>
      </c>
      <c r="IK102" s="118"/>
      <c r="IL102" s="118"/>
      <c r="IM102" s="118"/>
    </row>
    <row r="103" spans="1:247" ht="39" customHeight="1">
      <c r="A103" s="116"/>
      <c r="B103" s="307" t="s">
        <v>169</v>
      </c>
      <c r="C103" s="196" t="s">
        <v>37</v>
      </c>
      <c r="D103" s="197" t="s">
        <v>98</v>
      </c>
      <c r="E103" s="197" t="s">
        <v>110</v>
      </c>
      <c r="F103" s="197" t="s">
        <v>241</v>
      </c>
      <c r="G103" s="197" t="s">
        <v>149</v>
      </c>
      <c r="H103" s="450">
        <f>3045.3+1522.5</f>
        <v>4567.8</v>
      </c>
      <c r="I103" s="2">
        <v>1522.5</v>
      </c>
      <c r="IK103" s="118"/>
      <c r="IL103" s="118"/>
      <c r="IM103" s="118"/>
    </row>
    <row r="104" spans="1:247" ht="27.75" customHeight="1">
      <c r="A104" s="116"/>
      <c r="B104" s="201" t="s">
        <v>117</v>
      </c>
      <c r="C104" s="198" t="s">
        <v>37</v>
      </c>
      <c r="D104" s="199" t="s">
        <v>98</v>
      </c>
      <c r="E104" s="199" t="s">
        <v>118</v>
      </c>
      <c r="F104" s="197"/>
      <c r="G104" s="197"/>
      <c r="H104" s="281">
        <f>H105+H112+H117</f>
        <v>210</v>
      </c>
      <c r="IK104" s="118"/>
      <c r="IL104" s="118"/>
      <c r="IM104" s="118"/>
    </row>
    <row r="105" spans="1:247" ht="45" customHeight="1">
      <c r="A105" s="116"/>
      <c r="B105" s="201" t="s">
        <v>525</v>
      </c>
      <c r="C105" s="198" t="s">
        <v>37</v>
      </c>
      <c r="D105" s="199" t="s">
        <v>98</v>
      </c>
      <c r="E105" s="199" t="s">
        <v>118</v>
      </c>
      <c r="F105" s="199" t="s">
        <v>201</v>
      </c>
      <c r="G105" s="199"/>
      <c r="H105" s="281">
        <f>H106</f>
        <v>100</v>
      </c>
      <c r="IK105" s="118"/>
      <c r="IL105" s="118"/>
      <c r="IM105" s="118"/>
    </row>
    <row r="106" spans="1:247" ht="27.75" customHeight="1">
      <c r="A106" s="116"/>
      <c r="B106" s="201" t="s">
        <v>202</v>
      </c>
      <c r="C106" s="198" t="s">
        <v>37</v>
      </c>
      <c r="D106" s="199" t="s">
        <v>98</v>
      </c>
      <c r="E106" s="199" t="s">
        <v>118</v>
      </c>
      <c r="F106" s="199" t="s">
        <v>203</v>
      </c>
      <c r="G106" s="199"/>
      <c r="H106" s="281">
        <f>H107</f>
        <v>100</v>
      </c>
      <c r="IK106" s="118"/>
      <c r="IL106" s="118"/>
      <c r="IM106" s="118"/>
    </row>
    <row r="107" spans="1:247" ht="54.75" customHeight="1">
      <c r="A107" s="116"/>
      <c r="B107" s="201" t="s">
        <v>204</v>
      </c>
      <c r="C107" s="198" t="s">
        <v>37</v>
      </c>
      <c r="D107" s="199" t="s">
        <v>98</v>
      </c>
      <c r="E107" s="199" t="s">
        <v>118</v>
      </c>
      <c r="F107" s="199" t="s">
        <v>205</v>
      </c>
      <c r="G107" s="199"/>
      <c r="H107" s="281">
        <f>H110+H109</f>
        <v>100</v>
      </c>
      <c r="IK107" s="118"/>
      <c r="IL107" s="118"/>
      <c r="IM107" s="118"/>
    </row>
    <row r="108" spans="1:247" s="181" customFormat="1" ht="41.25" customHeight="1" hidden="1">
      <c r="A108" s="116"/>
      <c r="B108" s="260" t="s">
        <v>373</v>
      </c>
      <c r="C108" s="196" t="s">
        <v>37</v>
      </c>
      <c r="D108" s="197" t="s">
        <v>98</v>
      </c>
      <c r="E108" s="197" t="s">
        <v>118</v>
      </c>
      <c r="F108" s="197" t="s">
        <v>374</v>
      </c>
      <c r="G108" s="197"/>
      <c r="H108" s="281">
        <v>0</v>
      </c>
      <c r="I108" s="454"/>
      <c r="IK108" s="182"/>
      <c r="IL108" s="182"/>
      <c r="IM108" s="182"/>
    </row>
    <row r="109" spans="1:247" s="181" customFormat="1" ht="45" customHeight="1" hidden="1">
      <c r="A109" s="116"/>
      <c r="B109" s="260" t="s">
        <v>169</v>
      </c>
      <c r="C109" s="196" t="s">
        <v>37</v>
      </c>
      <c r="D109" s="197" t="s">
        <v>98</v>
      </c>
      <c r="E109" s="197" t="s">
        <v>118</v>
      </c>
      <c r="F109" s="197" t="s">
        <v>374</v>
      </c>
      <c r="G109" s="197" t="s">
        <v>149</v>
      </c>
      <c r="H109" s="281">
        <v>0</v>
      </c>
      <c r="I109" s="454"/>
      <c r="IK109" s="182"/>
      <c r="IL109" s="182"/>
      <c r="IM109" s="182"/>
    </row>
    <row r="110" spans="1:247" s="181" customFormat="1" ht="27.75" customHeight="1">
      <c r="A110" s="116"/>
      <c r="B110" s="260" t="s">
        <v>206</v>
      </c>
      <c r="C110" s="196" t="s">
        <v>37</v>
      </c>
      <c r="D110" s="197" t="s">
        <v>98</v>
      </c>
      <c r="E110" s="197" t="s">
        <v>118</v>
      </c>
      <c r="F110" s="197" t="s">
        <v>207</v>
      </c>
      <c r="G110" s="197"/>
      <c r="H110" s="281">
        <f>H111</f>
        <v>100</v>
      </c>
      <c r="I110" s="454"/>
      <c r="IK110" s="182"/>
      <c r="IL110" s="182"/>
      <c r="IM110" s="182"/>
    </row>
    <row r="111" spans="1:247" ht="39" customHeight="1">
      <c r="A111" s="116"/>
      <c r="B111" s="201" t="s">
        <v>169</v>
      </c>
      <c r="C111" s="198" t="s">
        <v>37</v>
      </c>
      <c r="D111" s="199" t="s">
        <v>98</v>
      </c>
      <c r="E111" s="199" t="s">
        <v>118</v>
      </c>
      <c r="F111" s="199" t="s">
        <v>207</v>
      </c>
      <c r="G111" s="199" t="s">
        <v>149</v>
      </c>
      <c r="H111" s="281">
        <v>100</v>
      </c>
      <c r="IK111" s="118"/>
      <c r="IL111" s="118"/>
      <c r="IM111" s="118"/>
    </row>
    <row r="112" spans="1:247" ht="57" customHeight="1">
      <c r="A112" s="116"/>
      <c r="B112" s="202" t="s">
        <v>208</v>
      </c>
      <c r="C112" s="196" t="s">
        <v>37</v>
      </c>
      <c r="D112" s="197" t="s">
        <v>98</v>
      </c>
      <c r="E112" s="197" t="s">
        <v>118</v>
      </c>
      <c r="F112" s="197" t="s">
        <v>209</v>
      </c>
      <c r="G112" s="197"/>
      <c r="H112" s="281">
        <f>H113</f>
        <v>100</v>
      </c>
      <c r="IK112" s="118"/>
      <c r="IL112" s="118"/>
      <c r="IM112" s="118"/>
    </row>
    <row r="113" spans="1:247" ht="27.75" customHeight="1">
      <c r="A113" s="116"/>
      <c r="B113" s="202" t="s">
        <v>202</v>
      </c>
      <c r="C113" s="198" t="s">
        <v>37</v>
      </c>
      <c r="D113" s="199" t="s">
        <v>98</v>
      </c>
      <c r="E113" s="199" t="s">
        <v>118</v>
      </c>
      <c r="F113" s="199" t="s">
        <v>210</v>
      </c>
      <c r="G113" s="199"/>
      <c r="H113" s="281">
        <f>H114</f>
        <v>100</v>
      </c>
      <c r="IK113" s="118"/>
      <c r="IL113" s="118"/>
      <c r="IM113" s="118"/>
    </row>
    <row r="114" spans="1:247" ht="42" customHeight="1">
      <c r="A114" s="116"/>
      <c r="B114" s="202" t="s">
        <v>211</v>
      </c>
      <c r="C114" s="198" t="s">
        <v>37</v>
      </c>
      <c r="D114" s="199" t="s">
        <v>98</v>
      </c>
      <c r="E114" s="199" t="s">
        <v>118</v>
      </c>
      <c r="F114" s="199" t="s">
        <v>212</v>
      </c>
      <c r="G114" s="199"/>
      <c r="H114" s="281">
        <f>H115</f>
        <v>100</v>
      </c>
      <c r="IK114" s="118"/>
      <c r="IL114" s="118"/>
      <c r="IM114" s="118"/>
    </row>
    <row r="115" spans="1:247" ht="33.75" customHeight="1">
      <c r="A115" s="116"/>
      <c r="B115" s="202" t="s">
        <v>213</v>
      </c>
      <c r="C115" s="198" t="s">
        <v>37</v>
      </c>
      <c r="D115" s="199" t="s">
        <v>98</v>
      </c>
      <c r="E115" s="199" t="s">
        <v>118</v>
      </c>
      <c r="F115" s="199" t="s">
        <v>214</v>
      </c>
      <c r="G115" s="199"/>
      <c r="H115" s="281">
        <f>H116</f>
        <v>100</v>
      </c>
      <c r="IK115" s="118"/>
      <c r="IL115" s="118"/>
      <c r="IM115" s="118"/>
    </row>
    <row r="116" spans="1:247" ht="40.5" customHeight="1">
      <c r="A116" s="116"/>
      <c r="B116" s="201" t="s">
        <v>169</v>
      </c>
      <c r="C116" s="198" t="s">
        <v>37</v>
      </c>
      <c r="D116" s="199" t="s">
        <v>98</v>
      </c>
      <c r="E116" s="199" t="s">
        <v>118</v>
      </c>
      <c r="F116" s="199" t="s">
        <v>214</v>
      </c>
      <c r="G116" s="199" t="s">
        <v>149</v>
      </c>
      <c r="H116" s="281">
        <v>100</v>
      </c>
      <c r="IK116" s="118"/>
      <c r="IL116" s="118"/>
      <c r="IM116" s="118"/>
    </row>
    <row r="117" spans="1:247" ht="45.75" customHeight="1">
      <c r="A117" s="116"/>
      <c r="B117" s="201" t="s">
        <v>242</v>
      </c>
      <c r="C117" s="198" t="s">
        <v>37</v>
      </c>
      <c r="D117" s="199" t="s">
        <v>98</v>
      </c>
      <c r="E117" s="199" t="s">
        <v>118</v>
      </c>
      <c r="F117" s="199" t="s">
        <v>243</v>
      </c>
      <c r="G117" s="199"/>
      <c r="H117" s="281">
        <f>H118</f>
        <v>10</v>
      </c>
      <c r="IK117" s="118"/>
      <c r="IL117" s="118"/>
      <c r="IM117" s="118"/>
    </row>
    <row r="118" spans="1:247" ht="27.75" customHeight="1">
      <c r="A118" s="116"/>
      <c r="B118" s="260" t="s">
        <v>202</v>
      </c>
      <c r="C118" s="196" t="s">
        <v>37</v>
      </c>
      <c r="D118" s="197" t="s">
        <v>98</v>
      </c>
      <c r="E118" s="197" t="s">
        <v>118</v>
      </c>
      <c r="F118" s="197" t="s">
        <v>244</v>
      </c>
      <c r="G118" s="197"/>
      <c r="H118" s="281">
        <f>H119</f>
        <v>10</v>
      </c>
      <c r="IK118" s="118"/>
      <c r="IL118" s="118"/>
      <c r="IM118" s="118"/>
    </row>
    <row r="119" spans="1:247" ht="27.75" customHeight="1">
      <c r="A119" s="116"/>
      <c r="B119" s="260" t="s">
        <v>245</v>
      </c>
      <c r="C119" s="196" t="s">
        <v>37</v>
      </c>
      <c r="D119" s="197" t="s">
        <v>98</v>
      </c>
      <c r="E119" s="197" t="s">
        <v>118</v>
      </c>
      <c r="F119" s="197" t="s">
        <v>246</v>
      </c>
      <c r="G119" s="197"/>
      <c r="H119" s="281">
        <f>H120</f>
        <v>10</v>
      </c>
      <c r="IK119" s="118"/>
      <c r="IL119" s="118"/>
      <c r="IM119" s="118"/>
    </row>
    <row r="120" spans="1:247" ht="27.75" customHeight="1">
      <c r="A120" s="116"/>
      <c r="B120" s="260" t="s">
        <v>247</v>
      </c>
      <c r="C120" s="196" t="s">
        <v>37</v>
      </c>
      <c r="D120" s="197" t="s">
        <v>98</v>
      </c>
      <c r="E120" s="197" t="s">
        <v>118</v>
      </c>
      <c r="F120" s="197" t="s">
        <v>248</v>
      </c>
      <c r="G120" s="197"/>
      <c r="H120" s="281">
        <f>H121</f>
        <v>10</v>
      </c>
      <c r="IK120" s="118"/>
      <c r="IL120" s="118"/>
      <c r="IM120" s="118"/>
    </row>
    <row r="121" spans="1:247" ht="41.25" customHeight="1">
      <c r="A121" s="116"/>
      <c r="B121" s="260" t="s">
        <v>169</v>
      </c>
      <c r="C121" s="196" t="s">
        <v>37</v>
      </c>
      <c r="D121" s="197" t="s">
        <v>98</v>
      </c>
      <c r="E121" s="197" t="s">
        <v>118</v>
      </c>
      <c r="F121" s="197" t="s">
        <v>248</v>
      </c>
      <c r="G121" s="197" t="s">
        <v>149</v>
      </c>
      <c r="H121" s="281">
        <v>10</v>
      </c>
      <c r="IK121" s="118"/>
      <c r="IL121" s="118"/>
      <c r="IM121" s="118"/>
    </row>
    <row r="122" spans="1:247" ht="45" customHeight="1" hidden="1">
      <c r="A122" s="116"/>
      <c r="B122" s="201" t="s">
        <v>249</v>
      </c>
      <c r="C122" s="198" t="s">
        <v>37</v>
      </c>
      <c r="D122" s="199" t="s">
        <v>98</v>
      </c>
      <c r="E122" s="199" t="s">
        <v>118</v>
      </c>
      <c r="F122" s="199" t="s">
        <v>250</v>
      </c>
      <c r="G122" s="199"/>
      <c r="H122" s="281"/>
      <c r="IK122" s="118"/>
      <c r="IL122" s="118"/>
      <c r="IM122" s="118"/>
    </row>
    <row r="123" spans="1:247" ht="23.25" customHeight="1" hidden="1">
      <c r="A123" s="116"/>
      <c r="B123" s="201" t="s">
        <v>202</v>
      </c>
      <c r="C123" s="198" t="s">
        <v>37</v>
      </c>
      <c r="D123" s="199" t="s">
        <v>98</v>
      </c>
      <c r="E123" s="199" t="s">
        <v>118</v>
      </c>
      <c r="F123" s="199" t="s">
        <v>251</v>
      </c>
      <c r="G123" s="199"/>
      <c r="H123" s="281"/>
      <c r="IK123" s="118"/>
      <c r="IL123" s="118"/>
      <c r="IM123" s="118"/>
    </row>
    <row r="124" spans="1:247" ht="41.25" customHeight="1" hidden="1">
      <c r="A124" s="116"/>
      <c r="B124" s="201" t="s">
        <v>297</v>
      </c>
      <c r="C124" s="198" t="s">
        <v>37</v>
      </c>
      <c r="D124" s="199" t="s">
        <v>98</v>
      </c>
      <c r="E124" s="199" t="s">
        <v>118</v>
      </c>
      <c r="F124" s="199" t="s">
        <v>269</v>
      </c>
      <c r="G124" s="199"/>
      <c r="H124" s="281"/>
      <c r="IK124" s="118"/>
      <c r="IL124" s="118"/>
      <c r="IM124" s="118"/>
    </row>
    <row r="125" spans="1:247" ht="43.5" customHeight="1" hidden="1">
      <c r="A125" s="116"/>
      <c r="B125" s="201" t="s">
        <v>298</v>
      </c>
      <c r="C125" s="198" t="s">
        <v>37</v>
      </c>
      <c r="D125" s="199" t="s">
        <v>98</v>
      </c>
      <c r="E125" s="199" t="s">
        <v>118</v>
      </c>
      <c r="F125" s="199" t="s">
        <v>270</v>
      </c>
      <c r="G125" s="199"/>
      <c r="H125" s="281"/>
      <c r="IK125" s="118"/>
      <c r="IL125" s="118"/>
      <c r="IM125" s="118"/>
    </row>
    <row r="126" spans="1:247" ht="42" customHeight="1" hidden="1">
      <c r="A126" s="116"/>
      <c r="B126" s="201" t="s">
        <v>169</v>
      </c>
      <c r="C126" s="198" t="s">
        <v>37</v>
      </c>
      <c r="D126" s="199" t="s">
        <v>98</v>
      </c>
      <c r="E126" s="199" t="s">
        <v>118</v>
      </c>
      <c r="F126" s="199" t="s">
        <v>270</v>
      </c>
      <c r="G126" s="199" t="s">
        <v>149</v>
      </c>
      <c r="H126" s="281"/>
      <c r="IK126" s="118"/>
      <c r="IL126" s="118"/>
      <c r="IM126" s="118"/>
    </row>
    <row r="127" spans="1:247" ht="33.75" customHeight="1">
      <c r="A127" s="119"/>
      <c r="B127" s="255" t="s">
        <v>119</v>
      </c>
      <c r="C127" s="203" t="s">
        <v>37</v>
      </c>
      <c r="D127" s="204" t="s">
        <v>120</v>
      </c>
      <c r="E127" s="199"/>
      <c r="F127" s="199"/>
      <c r="G127" s="199"/>
      <c r="H127" s="279">
        <f>H128+H134+H146</f>
        <v>3631.5</v>
      </c>
      <c r="IK127" s="118"/>
      <c r="IL127" s="118"/>
      <c r="IM127" s="118"/>
    </row>
    <row r="128" spans="1:247" ht="27.75" customHeight="1">
      <c r="A128" s="119"/>
      <c r="B128" s="253" t="s">
        <v>121</v>
      </c>
      <c r="C128" s="198" t="s">
        <v>37</v>
      </c>
      <c r="D128" s="199" t="s">
        <v>120</v>
      </c>
      <c r="E128" s="199" t="s">
        <v>96</v>
      </c>
      <c r="F128" s="199"/>
      <c r="G128" s="199"/>
      <c r="H128" s="281">
        <f>H129</f>
        <v>330</v>
      </c>
      <c r="IK128" s="118"/>
      <c r="IL128" s="118"/>
      <c r="IM128" s="118"/>
    </row>
    <row r="129" spans="1:247" ht="54">
      <c r="A129" s="119"/>
      <c r="B129" s="202" t="s">
        <v>208</v>
      </c>
      <c r="C129" s="198" t="s">
        <v>37</v>
      </c>
      <c r="D129" s="199" t="s">
        <v>120</v>
      </c>
      <c r="E129" s="199" t="s">
        <v>96</v>
      </c>
      <c r="F129" s="199" t="s">
        <v>209</v>
      </c>
      <c r="G129" s="199"/>
      <c r="H129" s="281">
        <f>H130</f>
        <v>330</v>
      </c>
      <c r="IK129" s="120"/>
      <c r="IL129" s="120"/>
      <c r="IM129" s="120"/>
    </row>
    <row r="130" spans="1:247" ht="27.75" customHeight="1">
      <c r="A130" s="119"/>
      <c r="B130" s="202" t="s">
        <v>202</v>
      </c>
      <c r="C130" s="198" t="s">
        <v>37</v>
      </c>
      <c r="D130" s="199" t="s">
        <v>120</v>
      </c>
      <c r="E130" s="199" t="s">
        <v>96</v>
      </c>
      <c r="F130" s="199" t="s">
        <v>210</v>
      </c>
      <c r="G130" s="199"/>
      <c r="H130" s="281">
        <f>H131</f>
        <v>330</v>
      </c>
      <c r="IK130" s="120"/>
      <c r="IL130" s="120"/>
      <c r="IM130" s="120"/>
    </row>
    <row r="131" spans="1:247" ht="47.25" customHeight="1">
      <c r="A131" s="119"/>
      <c r="B131" s="202" t="s">
        <v>215</v>
      </c>
      <c r="C131" s="198" t="s">
        <v>37</v>
      </c>
      <c r="D131" s="199" t="s">
        <v>120</v>
      </c>
      <c r="E131" s="199" t="s">
        <v>96</v>
      </c>
      <c r="F131" s="199" t="s">
        <v>216</v>
      </c>
      <c r="G131" s="199"/>
      <c r="H131" s="281">
        <f>H132</f>
        <v>330</v>
      </c>
      <c r="IK131" s="120"/>
      <c r="IL131" s="120"/>
      <c r="IM131" s="120"/>
    </row>
    <row r="132" spans="1:247" ht="27" customHeight="1">
      <c r="A132" s="119"/>
      <c r="B132" s="202" t="s">
        <v>217</v>
      </c>
      <c r="C132" s="198" t="s">
        <v>37</v>
      </c>
      <c r="D132" s="199" t="s">
        <v>120</v>
      </c>
      <c r="E132" s="199" t="s">
        <v>96</v>
      </c>
      <c r="F132" s="199" t="s">
        <v>218</v>
      </c>
      <c r="G132" s="199"/>
      <c r="H132" s="281">
        <f>H133</f>
        <v>330</v>
      </c>
      <c r="IK132" s="120"/>
      <c r="IL132" s="120"/>
      <c r="IM132" s="120"/>
    </row>
    <row r="133" spans="1:247" ht="36">
      <c r="A133" s="119"/>
      <c r="B133" s="201" t="s">
        <v>169</v>
      </c>
      <c r="C133" s="198" t="s">
        <v>37</v>
      </c>
      <c r="D133" s="199" t="s">
        <v>120</v>
      </c>
      <c r="E133" s="199" t="s">
        <v>96</v>
      </c>
      <c r="F133" s="199" t="s">
        <v>218</v>
      </c>
      <c r="G133" s="199" t="s">
        <v>149</v>
      </c>
      <c r="H133" s="281">
        <v>330</v>
      </c>
      <c r="IK133" s="120"/>
      <c r="IL133" s="120"/>
      <c r="IM133" s="120"/>
    </row>
    <row r="134" spans="1:247" ht="27.75" customHeight="1">
      <c r="A134" s="119"/>
      <c r="B134" s="218" t="s">
        <v>122</v>
      </c>
      <c r="C134" s="198" t="s">
        <v>37</v>
      </c>
      <c r="D134" s="199" t="s">
        <v>120</v>
      </c>
      <c r="E134" s="199" t="s">
        <v>107</v>
      </c>
      <c r="F134" s="199"/>
      <c r="G134" s="199"/>
      <c r="H134" s="281">
        <f>H135</f>
        <v>3301.5</v>
      </c>
      <c r="IK134" s="120"/>
      <c r="IL134" s="120"/>
      <c r="IM134" s="120"/>
    </row>
    <row r="135" spans="1:247" ht="58.5" customHeight="1">
      <c r="A135" s="119"/>
      <c r="B135" s="202" t="s">
        <v>208</v>
      </c>
      <c r="C135" s="198" t="s">
        <v>37</v>
      </c>
      <c r="D135" s="199" t="s">
        <v>120</v>
      </c>
      <c r="E135" s="199" t="s">
        <v>107</v>
      </c>
      <c r="F135" s="199" t="s">
        <v>209</v>
      </c>
      <c r="G135" s="199"/>
      <c r="H135" s="281">
        <f>H136</f>
        <v>3301.5</v>
      </c>
      <c r="IK135" s="120"/>
      <c r="IL135" s="120"/>
      <c r="IM135" s="120"/>
    </row>
    <row r="136" spans="1:247" ht="27.75" customHeight="1">
      <c r="A136" s="119"/>
      <c r="B136" s="202" t="s">
        <v>202</v>
      </c>
      <c r="C136" s="198" t="s">
        <v>37</v>
      </c>
      <c r="D136" s="199" t="s">
        <v>120</v>
      </c>
      <c r="E136" s="199" t="s">
        <v>107</v>
      </c>
      <c r="F136" s="199" t="s">
        <v>210</v>
      </c>
      <c r="G136" s="199"/>
      <c r="H136" s="281">
        <f>H139+H142+H145</f>
        <v>3301.5</v>
      </c>
      <c r="IK136" s="120"/>
      <c r="IL136" s="120"/>
      <c r="IM136" s="120"/>
    </row>
    <row r="137" spans="1:247" ht="27.75" customHeight="1">
      <c r="A137" s="119"/>
      <c r="B137" s="202" t="s">
        <v>219</v>
      </c>
      <c r="C137" s="198" t="s">
        <v>37</v>
      </c>
      <c r="D137" s="199" t="s">
        <v>120</v>
      </c>
      <c r="E137" s="199" t="s">
        <v>107</v>
      </c>
      <c r="F137" s="199" t="s">
        <v>220</v>
      </c>
      <c r="G137" s="199"/>
      <c r="H137" s="281">
        <f>H138</f>
        <v>1350</v>
      </c>
      <c r="IK137" s="120"/>
      <c r="IL137" s="120"/>
      <c r="IM137" s="120"/>
    </row>
    <row r="138" spans="1:247" ht="24.75" customHeight="1">
      <c r="A138" s="119"/>
      <c r="B138" s="201" t="s">
        <v>221</v>
      </c>
      <c r="C138" s="198" t="s">
        <v>37</v>
      </c>
      <c r="D138" s="199" t="s">
        <v>120</v>
      </c>
      <c r="E138" s="199" t="s">
        <v>107</v>
      </c>
      <c r="F138" s="199" t="s">
        <v>222</v>
      </c>
      <c r="G138" s="199"/>
      <c r="H138" s="281">
        <f>H139</f>
        <v>1350</v>
      </c>
      <c r="IK138" s="120"/>
      <c r="IL138" s="120"/>
      <c r="IM138" s="120"/>
    </row>
    <row r="139" spans="1:247" ht="42" customHeight="1">
      <c r="A139" s="119"/>
      <c r="B139" s="201" t="s">
        <v>169</v>
      </c>
      <c r="C139" s="198" t="s">
        <v>37</v>
      </c>
      <c r="D139" s="199" t="s">
        <v>120</v>
      </c>
      <c r="E139" s="199" t="s">
        <v>107</v>
      </c>
      <c r="F139" s="199" t="s">
        <v>222</v>
      </c>
      <c r="G139" s="199" t="s">
        <v>149</v>
      </c>
      <c r="H139" s="451">
        <f>850+500</f>
        <v>1350</v>
      </c>
      <c r="I139" s="2">
        <v>500</v>
      </c>
      <c r="IK139" s="120"/>
      <c r="IL139" s="120"/>
      <c r="IM139" s="120"/>
    </row>
    <row r="140" spans="1:247" ht="27.75" customHeight="1">
      <c r="A140" s="119"/>
      <c r="B140" s="201" t="s">
        <v>223</v>
      </c>
      <c r="C140" s="198" t="s">
        <v>37</v>
      </c>
      <c r="D140" s="199" t="s">
        <v>120</v>
      </c>
      <c r="E140" s="199" t="s">
        <v>107</v>
      </c>
      <c r="F140" s="199" t="s">
        <v>224</v>
      </c>
      <c r="G140" s="199"/>
      <c r="H140" s="281">
        <f>H141</f>
        <v>100</v>
      </c>
      <c r="IK140" s="120"/>
      <c r="IL140" s="120"/>
      <c r="IM140" s="120"/>
    </row>
    <row r="141" spans="1:9" s="93" customFormat="1" ht="27.75" customHeight="1">
      <c r="A141" s="119"/>
      <c r="B141" s="260" t="s">
        <v>225</v>
      </c>
      <c r="C141" s="196" t="s">
        <v>37</v>
      </c>
      <c r="D141" s="197" t="s">
        <v>120</v>
      </c>
      <c r="E141" s="197" t="s">
        <v>107</v>
      </c>
      <c r="F141" s="197" t="s">
        <v>226</v>
      </c>
      <c r="G141" s="197"/>
      <c r="H141" s="281">
        <f>H142</f>
        <v>100</v>
      </c>
      <c r="I141" s="2"/>
    </row>
    <row r="142" spans="1:247" ht="36">
      <c r="A142" s="119"/>
      <c r="B142" s="260" t="s">
        <v>169</v>
      </c>
      <c r="C142" s="196" t="s">
        <v>37</v>
      </c>
      <c r="D142" s="197" t="s">
        <v>120</v>
      </c>
      <c r="E142" s="197" t="s">
        <v>107</v>
      </c>
      <c r="F142" s="197" t="s">
        <v>226</v>
      </c>
      <c r="G142" s="197" t="s">
        <v>149</v>
      </c>
      <c r="H142" s="281">
        <v>100</v>
      </c>
      <c r="IK142" s="120"/>
      <c r="IL142" s="120"/>
      <c r="IM142" s="120"/>
    </row>
    <row r="143" spans="1:247" ht="27.75" customHeight="1">
      <c r="A143" s="119"/>
      <c r="B143" s="260" t="s">
        <v>227</v>
      </c>
      <c r="C143" s="196" t="s">
        <v>37</v>
      </c>
      <c r="D143" s="197" t="s">
        <v>120</v>
      </c>
      <c r="E143" s="197" t="s">
        <v>107</v>
      </c>
      <c r="F143" s="197" t="s">
        <v>228</v>
      </c>
      <c r="G143" s="197"/>
      <c r="H143" s="281">
        <f>H144</f>
        <v>1851.5</v>
      </c>
      <c r="IK143" s="120"/>
      <c r="IL143" s="120"/>
      <c r="IM143" s="120"/>
    </row>
    <row r="144" spans="1:247" ht="27.75" customHeight="1">
      <c r="A144" s="119"/>
      <c r="B144" s="260" t="s">
        <v>229</v>
      </c>
      <c r="C144" s="196" t="s">
        <v>37</v>
      </c>
      <c r="D144" s="197" t="s">
        <v>120</v>
      </c>
      <c r="E144" s="197" t="s">
        <v>107</v>
      </c>
      <c r="F144" s="197" t="s">
        <v>230</v>
      </c>
      <c r="G144" s="197"/>
      <c r="H144" s="281">
        <f>H145</f>
        <v>1851.5</v>
      </c>
      <c r="IK144" s="120"/>
      <c r="IL144" s="120"/>
      <c r="IM144" s="120"/>
    </row>
    <row r="145" spans="1:247" ht="36">
      <c r="A145" s="119"/>
      <c r="B145" s="260" t="s">
        <v>169</v>
      </c>
      <c r="C145" s="196" t="s">
        <v>299</v>
      </c>
      <c r="D145" s="197" t="s">
        <v>120</v>
      </c>
      <c r="E145" s="197" t="s">
        <v>107</v>
      </c>
      <c r="F145" s="197" t="s">
        <v>230</v>
      </c>
      <c r="G145" s="197" t="s">
        <v>149</v>
      </c>
      <c r="H145" s="439">
        <f>854.5+997</f>
        <v>1851.5</v>
      </c>
      <c r="I145" s="2">
        <v>997</v>
      </c>
      <c r="IK145" s="120"/>
      <c r="IL145" s="120"/>
      <c r="IM145" s="120"/>
    </row>
    <row r="146" spans="1:247" ht="18" hidden="1">
      <c r="A146" s="119"/>
      <c r="B146" s="351" t="s">
        <v>376</v>
      </c>
      <c r="C146" s="196" t="s">
        <v>37</v>
      </c>
      <c r="D146" s="195" t="s">
        <v>120</v>
      </c>
      <c r="E146" s="195" t="s">
        <v>120</v>
      </c>
      <c r="F146" s="197"/>
      <c r="G146" s="197"/>
      <c r="H146" s="279">
        <v>0</v>
      </c>
      <c r="IK146" s="120"/>
      <c r="IL146" s="120"/>
      <c r="IM146" s="120"/>
    </row>
    <row r="147" spans="1:247" ht="63" customHeight="1" hidden="1">
      <c r="A147" s="119"/>
      <c r="B147" s="352" t="s">
        <v>208</v>
      </c>
      <c r="C147" s="196" t="s">
        <v>37</v>
      </c>
      <c r="D147" s="197" t="s">
        <v>120</v>
      </c>
      <c r="E147" s="197" t="s">
        <v>120</v>
      </c>
      <c r="F147" s="197" t="s">
        <v>209</v>
      </c>
      <c r="G147" s="197"/>
      <c r="H147" s="281">
        <v>0</v>
      </c>
      <c r="IK147" s="120"/>
      <c r="IL147" s="120"/>
      <c r="IM147" s="120"/>
    </row>
    <row r="148" spans="1:247" ht="28.5" customHeight="1" hidden="1">
      <c r="A148" s="119"/>
      <c r="B148" s="353" t="s">
        <v>202</v>
      </c>
      <c r="C148" s="196" t="s">
        <v>37</v>
      </c>
      <c r="D148" s="197" t="s">
        <v>120</v>
      </c>
      <c r="E148" s="197" t="s">
        <v>120</v>
      </c>
      <c r="F148" s="197" t="s">
        <v>210</v>
      </c>
      <c r="G148" s="197"/>
      <c r="H148" s="281">
        <v>0</v>
      </c>
      <c r="IK148" s="120"/>
      <c r="IL148" s="120"/>
      <c r="IM148" s="120"/>
    </row>
    <row r="149" spans="1:247" ht="36" hidden="1">
      <c r="A149" s="119"/>
      <c r="B149" s="351" t="s">
        <v>231</v>
      </c>
      <c r="C149" s="196" t="s">
        <v>37</v>
      </c>
      <c r="D149" s="197" t="s">
        <v>120</v>
      </c>
      <c r="E149" s="197" t="s">
        <v>120</v>
      </c>
      <c r="F149" s="197" t="s">
        <v>232</v>
      </c>
      <c r="G149" s="197"/>
      <c r="H149" s="281">
        <v>0</v>
      </c>
      <c r="IK149" s="120"/>
      <c r="IL149" s="120"/>
      <c r="IM149" s="120"/>
    </row>
    <row r="150" spans="1:247" ht="152.25" customHeight="1" hidden="1">
      <c r="A150" s="119"/>
      <c r="B150" s="354" t="s">
        <v>375</v>
      </c>
      <c r="C150" s="196" t="s">
        <v>37</v>
      </c>
      <c r="D150" s="197" t="s">
        <v>120</v>
      </c>
      <c r="E150" s="197" t="s">
        <v>120</v>
      </c>
      <c r="F150" s="197" t="s">
        <v>233</v>
      </c>
      <c r="G150" s="197"/>
      <c r="H150" s="281">
        <v>0</v>
      </c>
      <c r="IK150" s="120"/>
      <c r="IL150" s="120"/>
      <c r="IM150" s="120"/>
    </row>
    <row r="151" spans="1:247" ht="43.5" customHeight="1" hidden="1">
      <c r="A151" s="119"/>
      <c r="B151" s="260" t="s">
        <v>169</v>
      </c>
      <c r="C151" s="196" t="s">
        <v>37</v>
      </c>
      <c r="D151" s="197" t="s">
        <v>120</v>
      </c>
      <c r="E151" s="197" t="s">
        <v>120</v>
      </c>
      <c r="F151" s="197" t="s">
        <v>233</v>
      </c>
      <c r="G151" s="197" t="s">
        <v>149</v>
      </c>
      <c r="H151" s="281">
        <v>0</v>
      </c>
      <c r="IK151" s="120"/>
      <c r="IL151" s="120"/>
      <c r="IM151" s="120"/>
    </row>
    <row r="152" spans="1:247" ht="31.5" customHeight="1">
      <c r="A152" s="115"/>
      <c r="B152" s="355" t="s">
        <v>123</v>
      </c>
      <c r="C152" s="194" t="s">
        <v>37</v>
      </c>
      <c r="D152" s="195" t="s">
        <v>124</v>
      </c>
      <c r="E152" s="197"/>
      <c r="F152" s="197"/>
      <c r="G152" s="197"/>
      <c r="H152" s="279">
        <f aca="true" t="shared" si="2" ref="H152:H157">H153</f>
        <v>20</v>
      </c>
      <c r="IK152" s="120"/>
      <c r="IL152" s="120"/>
      <c r="IM152" s="120"/>
    </row>
    <row r="153" spans="1:247" ht="27.75" customHeight="1">
      <c r="A153" s="115"/>
      <c r="B153" s="338" t="s">
        <v>125</v>
      </c>
      <c r="C153" s="196" t="s">
        <v>37</v>
      </c>
      <c r="D153" s="197" t="s">
        <v>124</v>
      </c>
      <c r="E153" s="197" t="s">
        <v>124</v>
      </c>
      <c r="F153" s="197"/>
      <c r="G153" s="197"/>
      <c r="H153" s="281">
        <f t="shared" si="2"/>
        <v>20</v>
      </c>
      <c r="IK153" s="120"/>
      <c r="IL153" s="120"/>
      <c r="IM153" s="120"/>
    </row>
    <row r="154" spans="1:247" s="118" customFormat="1" ht="43.5" customHeight="1">
      <c r="A154" s="115"/>
      <c r="B154" s="201" t="s">
        <v>170</v>
      </c>
      <c r="C154" s="198" t="s">
        <v>37</v>
      </c>
      <c r="D154" s="199" t="s">
        <v>124</v>
      </c>
      <c r="E154" s="199" t="s">
        <v>124</v>
      </c>
      <c r="F154" s="199" t="s">
        <v>171</v>
      </c>
      <c r="G154" s="197"/>
      <c r="H154" s="281">
        <f t="shared" si="2"/>
        <v>20</v>
      </c>
      <c r="I154" s="455"/>
      <c r="IK154" s="120"/>
      <c r="IL154" s="120"/>
      <c r="IM154" s="120"/>
    </row>
    <row r="155" spans="1:247" s="118" customFormat="1" ht="27.75" customHeight="1">
      <c r="A155" s="115"/>
      <c r="B155" s="201" t="s">
        <v>202</v>
      </c>
      <c r="C155" s="198" t="s">
        <v>37</v>
      </c>
      <c r="D155" s="199" t="s">
        <v>124</v>
      </c>
      <c r="E155" s="199" t="s">
        <v>124</v>
      </c>
      <c r="F155" s="199" t="s">
        <v>172</v>
      </c>
      <c r="G155" s="197"/>
      <c r="H155" s="281">
        <f t="shared" si="2"/>
        <v>20</v>
      </c>
      <c r="I155" s="455"/>
      <c r="IK155" s="120"/>
      <c r="IL155" s="120"/>
      <c r="IM155" s="120"/>
    </row>
    <row r="156" spans="1:247" s="118" customFormat="1" ht="47.25" customHeight="1">
      <c r="A156" s="115"/>
      <c r="B156" s="201" t="s">
        <v>173</v>
      </c>
      <c r="C156" s="198" t="s">
        <v>37</v>
      </c>
      <c r="D156" s="199" t="s">
        <v>124</v>
      </c>
      <c r="E156" s="199" t="s">
        <v>124</v>
      </c>
      <c r="F156" s="199" t="s">
        <v>174</v>
      </c>
      <c r="G156" s="197"/>
      <c r="H156" s="281">
        <f t="shared" si="2"/>
        <v>20</v>
      </c>
      <c r="I156" s="455"/>
      <c r="IK156" s="120"/>
      <c r="IL156" s="120"/>
      <c r="IM156" s="120"/>
    </row>
    <row r="157" spans="1:247" s="118" customFormat="1" ht="42.75" customHeight="1">
      <c r="A157" s="115"/>
      <c r="B157" s="333" t="s">
        <v>175</v>
      </c>
      <c r="C157" s="198" t="s">
        <v>37</v>
      </c>
      <c r="D157" s="199" t="s">
        <v>124</v>
      </c>
      <c r="E157" s="199" t="s">
        <v>124</v>
      </c>
      <c r="F157" s="199" t="s">
        <v>176</v>
      </c>
      <c r="G157" s="197"/>
      <c r="H157" s="281">
        <f t="shared" si="2"/>
        <v>20</v>
      </c>
      <c r="I157" s="455"/>
      <c r="IK157" s="120"/>
      <c r="IL157" s="120"/>
      <c r="IM157" s="120"/>
    </row>
    <row r="158" spans="1:247" s="118" customFormat="1" ht="36">
      <c r="A158" s="115"/>
      <c r="B158" s="201" t="s">
        <v>169</v>
      </c>
      <c r="C158" s="198" t="s">
        <v>37</v>
      </c>
      <c r="D158" s="199" t="s">
        <v>124</v>
      </c>
      <c r="E158" s="199" t="s">
        <v>124</v>
      </c>
      <c r="F158" s="199" t="s">
        <v>176</v>
      </c>
      <c r="G158" s="197" t="s">
        <v>149</v>
      </c>
      <c r="H158" s="281">
        <v>20</v>
      </c>
      <c r="I158" s="455"/>
      <c r="IK158" s="101"/>
      <c r="IL158" s="101"/>
      <c r="IM158" s="101"/>
    </row>
    <row r="159" spans="1:247" s="118" customFormat="1" ht="30" customHeight="1">
      <c r="A159" s="115"/>
      <c r="B159" s="331" t="s">
        <v>126</v>
      </c>
      <c r="C159" s="194" t="s">
        <v>37</v>
      </c>
      <c r="D159" s="195" t="s">
        <v>127</v>
      </c>
      <c r="E159" s="197"/>
      <c r="F159" s="197"/>
      <c r="G159" s="197"/>
      <c r="H159" s="279">
        <f>H160</f>
        <v>7077.799999999999</v>
      </c>
      <c r="I159" s="455"/>
      <c r="IK159" s="101"/>
      <c r="IL159" s="101"/>
      <c r="IM159" s="101"/>
    </row>
    <row r="160" spans="1:247" s="118" customFormat="1" ht="24" customHeight="1">
      <c r="A160" s="115"/>
      <c r="B160" s="201" t="s">
        <v>128</v>
      </c>
      <c r="C160" s="196" t="s">
        <v>37</v>
      </c>
      <c r="D160" s="197" t="s">
        <v>127</v>
      </c>
      <c r="E160" s="197" t="s">
        <v>93</v>
      </c>
      <c r="F160" s="197"/>
      <c r="G160" s="197"/>
      <c r="H160" s="281">
        <f>H161</f>
        <v>7077.799999999999</v>
      </c>
      <c r="I160" s="455"/>
      <c r="IK160" s="101"/>
      <c r="IL160" s="101"/>
      <c r="IM160" s="101"/>
    </row>
    <row r="161" spans="1:247" s="120" customFormat="1" ht="40.5" customHeight="1">
      <c r="A161" s="115"/>
      <c r="B161" s="253" t="s">
        <v>139</v>
      </c>
      <c r="C161" s="198" t="s">
        <v>37</v>
      </c>
      <c r="D161" s="199" t="s">
        <v>127</v>
      </c>
      <c r="E161" s="199" t="s">
        <v>93</v>
      </c>
      <c r="F161" s="199" t="s">
        <v>140</v>
      </c>
      <c r="G161" s="199"/>
      <c r="H161" s="281">
        <f>H162+H177</f>
        <v>7077.799999999999</v>
      </c>
      <c r="I161" s="2"/>
      <c r="IK161" s="101"/>
      <c r="IL161" s="101"/>
      <c r="IM161" s="101"/>
    </row>
    <row r="162" spans="1:247" s="120" customFormat="1" ht="42.75" customHeight="1">
      <c r="A162" s="115"/>
      <c r="B162" s="202" t="s">
        <v>141</v>
      </c>
      <c r="C162" s="198" t="s">
        <v>37</v>
      </c>
      <c r="D162" s="199" t="s">
        <v>127</v>
      </c>
      <c r="E162" s="199" t="s">
        <v>93</v>
      </c>
      <c r="F162" s="199" t="s">
        <v>142</v>
      </c>
      <c r="G162" s="199"/>
      <c r="H162" s="281">
        <f>H163+H174</f>
        <v>5834.7</v>
      </c>
      <c r="I162" s="2"/>
      <c r="IK162" s="101"/>
      <c r="IL162" s="101"/>
      <c r="IM162" s="101"/>
    </row>
    <row r="163" spans="1:247" s="120" customFormat="1" ht="21.75" customHeight="1">
      <c r="A163" s="115"/>
      <c r="B163" s="202" t="s">
        <v>143</v>
      </c>
      <c r="C163" s="198" t="s">
        <v>37</v>
      </c>
      <c r="D163" s="199" t="s">
        <v>127</v>
      </c>
      <c r="E163" s="199" t="s">
        <v>93</v>
      </c>
      <c r="F163" s="199" t="s">
        <v>144</v>
      </c>
      <c r="G163" s="199"/>
      <c r="H163" s="281">
        <f>H164+H169+H171+H172</f>
        <v>5779.7</v>
      </c>
      <c r="I163" s="2"/>
      <c r="IK163" s="101"/>
      <c r="IL163" s="101"/>
      <c r="IM163" s="101"/>
    </row>
    <row r="164" spans="1:247" s="120" customFormat="1" ht="61.5" customHeight="1">
      <c r="A164" s="115"/>
      <c r="B164" s="200" t="s">
        <v>145</v>
      </c>
      <c r="C164" s="198" t="s">
        <v>37</v>
      </c>
      <c r="D164" s="199" t="s">
        <v>127</v>
      </c>
      <c r="E164" s="199" t="s">
        <v>93</v>
      </c>
      <c r="F164" s="199" t="s">
        <v>146</v>
      </c>
      <c r="G164" s="199"/>
      <c r="H164" s="281">
        <f>H165+H166+H167</f>
        <v>5449.7</v>
      </c>
      <c r="I164" s="2"/>
      <c r="IK164" s="101"/>
      <c r="IL164" s="101"/>
      <c r="IM164" s="101"/>
    </row>
    <row r="165" spans="1:247" s="120" customFormat="1" ht="57.75" customHeight="1">
      <c r="A165" s="115"/>
      <c r="B165" s="201" t="s">
        <v>147</v>
      </c>
      <c r="C165" s="198" t="s">
        <v>37</v>
      </c>
      <c r="D165" s="199" t="s">
        <v>127</v>
      </c>
      <c r="E165" s="199" t="s">
        <v>93</v>
      </c>
      <c r="F165" s="199" t="s">
        <v>146</v>
      </c>
      <c r="G165" s="199" t="s">
        <v>148</v>
      </c>
      <c r="H165" s="281">
        <v>3530.2</v>
      </c>
      <c r="I165" s="2"/>
      <c r="IK165" s="101"/>
      <c r="IL165" s="101"/>
      <c r="IM165" s="101"/>
    </row>
    <row r="166" spans="1:247" s="120" customFormat="1" ht="41.25" customHeight="1">
      <c r="A166" s="115"/>
      <c r="B166" s="201" t="s">
        <v>169</v>
      </c>
      <c r="C166" s="198" t="s">
        <v>37</v>
      </c>
      <c r="D166" s="199" t="s">
        <v>127</v>
      </c>
      <c r="E166" s="199" t="s">
        <v>93</v>
      </c>
      <c r="F166" s="199" t="s">
        <v>146</v>
      </c>
      <c r="G166" s="199" t="s">
        <v>149</v>
      </c>
      <c r="H166" s="450">
        <f>919.5+950</f>
        <v>1869.5</v>
      </c>
      <c r="I166" s="2">
        <v>950</v>
      </c>
      <c r="IK166" s="101"/>
      <c r="IL166" s="101"/>
      <c r="IM166" s="101"/>
    </row>
    <row r="167" spans="1:247" s="120" customFormat="1" ht="27.75" customHeight="1">
      <c r="A167" s="115"/>
      <c r="B167" s="201" t="s">
        <v>150</v>
      </c>
      <c r="C167" s="198" t="s">
        <v>37</v>
      </c>
      <c r="D167" s="199" t="s">
        <v>127</v>
      </c>
      <c r="E167" s="199" t="s">
        <v>93</v>
      </c>
      <c r="F167" s="199" t="s">
        <v>146</v>
      </c>
      <c r="G167" s="199" t="s">
        <v>151</v>
      </c>
      <c r="H167" s="281">
        <v>50</v>
      </c>
      <c r="I167" s="2"/>
      <c r="IK167" s="101"/>
      <c r="IL167" s="101"/>
      <c r="IM167" s="101"/>
    </row>
    <row r="168" spans="1:247" s="120" customFormat="1" ht="42" customHeight="1" hidden="1">
      <c r="A168" s="115"/>
      <c r="B168" s="201" t="s">
        <v>413</v>
      </c>
      <c r="C168" s="198" t="s">
        <v>37</v>
      </c>
      <c r="D168" s="199" t="s">
        <v>127</v>
      </c>
      <c r="E168" s="199" t="s">
        <v>93</v>
      </c>
      <c r="F168" s="199" t="s">
        <v>366</v>
      </c>
      <c r="G168" s="199"/>
      <c r="H168" s="281">
        <v>0</v>
      </c>
      <c r="I168" s="2"/>
      <c r="IK168" s="101"/>
      <c r="IL168" s="101"/>
      <c r="IM168" s="101"/>
    </row>
    <row r="169" spans="1:247" s="120" customFormat="1" ht="83.25" customHeight="1" hidden="1">
      <c r="A169" s="115"/>
      <c r="B169" s="201" t="s">
        <v>147</v>
      </c>
      <c r="C169" s="198" t="s">
        <v>37</v>
      </c>
      <c r="D169" s="199" t="s">
        <v>127</v>
      </c>
      <c r="E169" s="199" t="s">
        <v>93</v>
      </c>
      <c r="F169" s="199" t="s">
        <v>366</v>
      </c>
      <c r="G169" s="199" t="s">
        <v>148</v>
      </c>
      <c r="H169" s="281">
        <v>0</v>
      </c>
      <c r="I169" s="2"/>
      <c r="IK169" s="3"/>
      <c r="IL169" s="3"/>
      <c r="IM169" s="3"/>
    </row>
    <row r="170" spans="1:247" s="120" customFormat="1" ht="36" hidden="1">
      <c r="A170" s="115"/>
      <c r="B170" s="201" t="s">
        <v>413</v>
      </c>
      <c r="C170" s="198" t="s">
        <v>37</v>
      </c>
      <c r="D170" s="199" t="s">
        <v>127</v>
      </c>
      <c r="E170" s="199" t="s">
        <v>93</v>
      </c>
      <c r="F170" s="199" t="s">
        <v>367</v>
      </c>
      <c r="G170" s="199"/>
      <c r="H170" s="281">
        <v>0</v>
      </c>
      <c r="I170" s="2"/>
      <c r="IK170" s="3"/>
      <c r="IL170" s="3"/>
      <c r="IM170" s="3"/>
    </row>
    <row r="171" spans="1:247" s="120" customFormat="1" ht="62.25" customHeight="1" hidden="1">
      <c r="A171" s="115"/>
      <c r="B171" s="201" t="s">
        <v>147</v>
      </c>
      <c r="C171" s="198" t="s">
        <v>37</v>
      </c>
      <c r="D171" s="199" t="s">
        <v>127</v>
      </c>
      <c r="E171" s="199" t="s">
        <v>93</v>
      </c>
      <c r="F171" s="199" t="s">
        <v>367</v>
      </c>
      <c r="G171" s="199" t="s">
        <v>148</v>
      </c>
      <c r="H171" s="281">
        <v>0</v>
      </c>
      <c r="I171" s="2"/>
      <c r="IK171" s="3"/>
      <c r="IL171" s="3"/>
      <c r="IM171" s="3"/>
    </row>
    <row r="172" spans="1:219" s="120" customFormat="1" ht="42" customHeight="1">
      <c r="A172" s="115"/>
      <c r="B172" s="260" t="s">
        <v>437</v>
      </c>
      <c r="C172" s="196" t="s">
        <v>37</v>
      </c>
      <c r="D172" s="197" t="s">
        <v>127</v>
      </c>
      <c r="E172" s="197" t="s">
        <v>93</v>
      </c>
      <c r="F172" s="197" t="s">
        <v>438</v>
      </c>
      <c r="G172" s="197"/>
      <c r="H172" s="277">
        <f>H173</f>
        <v>330</v>
      </c>
      <c r="I172" s="2"/>
      <c r="HI172" s="3"/>
      <c r="HJ172" s="3"/>
      <c r="HK172" s="3"/>
    </row>
    <row r="173" spans="1:219" s="120" customFormat="1" ht="38.25" customHeight="1">
      <c r="A173" s="115"/>
      <c r="B173" s="260" t="s">
        <v>169</v>
      </c>
      <c r="C173" s="196" t="s">
        <v>37</v>
      </c>
      <c r="D173" s="197" t="s">
        <v>127</v>
      </c>
      <c r="E173" s="197" t="s">
        <v>93</v>
      </c>
      <c r="F173" s="197" t="s">
        <v>438</v>
      </c>
      <c r="G173" s="197" t="s">
        <v>149</v>
      </c>
      <c r="H173" s="277">
        <v>330</v>
      </c>
      <c r="I173" s="2"/>
      <c r="HI173" s="3"/>
      <c r="HJ173" s="3"/>
      <c r="HK173" s="3"/>
    </row>
    <row r="174" spans="1:247" s="120" customFormat="1" ht="42" customHeight="1">
      <c r="A174" s="115"/>
      <c r="B174" s="201" t="s">
        <v>152</v>
      </c>
      <c r="C174" s="198" t="s">
        <v>37</v>
      </c>
      <c r="D174" s="199" t="s">
        <v>127</v>
      </c>
      <c r="E174" s="199" t="s">
        <v>93</v>
      </c>
      <c r="F174" s="199" t="s">
        <v>153</v>
      </c>
      <c r="G174" s="199"/>
      <c r="H174" s="281">
        <f>H175</f>
        <v>55</v>
      </c>
      <c r="I174" s="2"/>
      <c r="IK174" s="3"/>
      <c r="IL174" s="3"/>
      <c r="IM174" s="3"/>
    </row>
    <row r="175" spans="1:247" s="120" customFormat="1" ht="40.5" customHeight="1">
      <c r="A175" s="115"/>
      <c r="B175" s="307" t="s">
        <v>377</v>
      </c>
      <c r="C175" s="198" t="s">
        <v>37</v>
      </c>
      <c r="D175" s="199" t="s">
        <v>127</v>
      </c>
      <c r="E175" s="199" t="s">
        <v>93</v>
      </c>
      <c r="F175" s="199" t="s">
        <v>155</v>
      </c>
      <c r="G175" s="199"/>
      <c r="H175" s="281">
        <f>H176</f>
        <v>55</v>
      </c>
      <c r="I175" s="2"/>
      <c r="IK175" s="3"/>
      <c r="IL175" s="3"/>
      <c r="IM175" s="3"/>
    </row>
    <row r="176" spans="1:247" s="120" customFormat="1" ht="27.75" customHeight="1">
      <c r="A176" s="115"/>
      <c r="B176" s="254" t="s">
        <v>156</v>
      </c>
      <c r="C176" s="198" t="s">
        <v>37</v>
      </c>
      <c r="D176" s="199" t="s">
        <v>127</v>
      </c>
      <c r="E176" s="199" t="s">
        <v>93</v>
      </c>
      <c r="F176" s="199" t="s">
        <v>155</v>
      </c>
      <c r="G176" s="199" t="s">
        <v>157</v>
      </c>
      <c r="H176" s="281">
        <v>55</v>
      </c>
      <c r="I176" s="2"/>
      <c r="IK176" s="3"/>
      <c r="IL176" s="3"/>
      <c r="IM176" s="3"/>
    </row>
    <row r="177" spans="1:247" s="120" customFormat="1" ht="27.75" customHeight="1">
      <c r="A177" s="115"/>
      <c r="B177" s="253" t="s">
        <v>158</v>
      </c>
      <c r="C177" s="198" t="s">
        <v>37</v>
      </c>
      <c r="D177" s="199" t="s">
        <v>127</v>
      </c>
      <c r="E177" s="199" t="s">
        <v>93</v>
      </c>
      <c r="F177" s="199" t="s">
        <v>463</v>
      </c>
      <c r="G177" s="199"/>
      <c r="H177" s="281">
        <f>H178</f>
        <v>1243.1</v>
      </c>
      <c r="I177" s="2"/>
      <c r="IK177" s="3"/>
      <c r="IL177" s="3"/>
      <c r="IM177" s="3"/>
    </row>
    <row r="178" spans="1:247" s="120" customFormat="1" ht="27.75" customHeight="1">
      <c r="A178" s="115"/>
      <c r="B178" s="253" t="s">
        <v>159</v>
      </c>
      <c r="C178" s="198" t="s">
        <v>37</v>
      </c>
      <c r="D178" s="199" t="s">
        <v>127</v>
      </c>
      <c r="E178" s="199" t="s">
        <v>93</v>
      </c>
      <c r="F178" s="199" t="s">
        <v>160</v>
      </c>
      <c r="G178" s="199"/>
      <c r="H178" s="281">
        <f>H179+H184+H186+H187</f>
        <v>1243.1</v>
      </c>
      <c r="I178" s="2"/>
      <c r="IK178" s="3"/>
      <c r="IL178" s="3"/>
      <c r="IM178" s="3"/>
    </row>
    <row r="179" spans="1:247" s="120" customFormat="1" ht="58.5" customHeight="1">
      <c r="A179" s="115"/>
      <c r="B179" s="200" t="s">
        <v>145</v>
      </c>
      <c r="C179" s="198" t="s">
        <v>37</v>
      </c>
      <c r="D179" s="199" t="s">
        <v>127</v>
      </c>
      <c r="E179" s="199" t="s">
        <v>93</v>
      </c>
      <c r="F179" s="199" t="s">
        <v>161</v>
      </c>
      <c r="G179" s="199"/>
      <c r="H179" s="281">
        <f>H180+H181+H182</f>
        <v>1178</v>
      </c>
      <c r="I179" s="2"/>
      <c r="IK179" s="3"/>
      <c r="IL179" s="3"/>
      <c r="IM179" s="3"/>
    </row>
    <row r="180" spans="1:247" s="120" customFormat="1" ht="60" customHeight="1">
      <c r="A180" s="115"/>
      <c r="B180" s="201" t="s">
        <v>147</v>
      </c>
      <c r="C180" s="198" t="s">
        <v>37</v>
      </c>
      <c r="D180" s="199" t="s">
        <v>127</v>
      </c>
      <c r="E180" s="199" t="s">
        <v>93</v>
      </c>
      <c r="F180" s="199" t="s">
        <v>161</v>
      </c>
      <c r="G180" s="199" t="s">
        <v>148</v>
      </c>
      <c r="H180" s="281">
        <v>834.2</v>
      </c>
      <c r="I180" s="2"/>
      <c r="IK180" s="3"/>
      <c r="IL180" s="3"/>
      <c r="IM180" s="3"/>
    </row>
    <row r="181" spans="1:247" s="120" customFormat="1" ht="42" customHeight="1">
      <c r="A181" s="115"/>
      <c r="B181" s="201" t="s">
        <v>169</v>
      </c>
      <c r="C181" s="198" t="s">
        <v>37</v>
      </c>
      <c r="D181" s="199" t="s">
        <v>127</v>
      </c>
      <c r="E181" s="199" t="s">
        <v>93</v>
      </c>
      <c r="F181" s="199" t="s">
        <v>161</v>
      </c>
      <c r="G181" s="199" t="s">
        <v>149</v>
      </c>
      <c r="H181" s="450">
        <f>278.8+50</f>
        <v>328.8</v>
      </c>
      <c r="I181" s="2">
        <v>50</v>
      </c>
      <c r="IK181" s="3"/>
      <c r="IL181" s="3"/>
      <c r="IM181" s="3"/>
    </row>
    <row r="182" spans="1:247" s="120" customFormat="1" ht="30" customHeight="1">
      <c r="A182" s="115"/>
      <c r="B182" s="201" t="s">
        <v>150</v>
      </c>
      <c r="C182" s="198" t="s">
        <v>37</v>
      </c>
      <c r="D182" s="199" t="s">
        <v>127</v>
      </c>
      <c r="E182" s="199" t="s">
        <v>93</v>
      </c>
      <c r="F182" s="199" t="s">
        <v>161</v>
      </c>
      <c r="G182" s="199" t="s">
        <v>151</v>
      </c>
      <c r="H182" s="281">
        <v>15</v>
      </c>
      <c r="I182" s="2"/>
      <c r="IK182" s="3"/>
      <c r="IL182" s="3"/>
      <c r="IM182" s="3"/>
    </row>
    <row r="183" spans="1:247" s="120" customFormat="1" ht="39.75" customHeight="1" hidden="1">
      <c r="A183" s="115"/>
      <c r="B183" s="201" t="s">
        <v>413</v>
      </c>
      <c r="C183" s="198" t="s">
        <v>37</v>
      </c>
      <c r="D183" s="199" t="s">
        <v>127</v>
      </c>
      <c r="E183" s="199" t="s">
        <v>93</v>
      </c>
      <c r="F183" s="199" t="s">
        <v>368</v>
      </c>
      <c r="G183" s="199"/>
      <c r="H183" s="281">
        <v>0</v>
      </c>
      <c r="I183" s="2"/>
      <c r="IK183" s="3"/>
      <c r="IL183" s="3"/>
      <c r="IM183" s="3"/>
    </row>
    <row r="184" spans="1:247" s="120" customFormat="1" ht="86.25" customHeight="1" hidden="1">
      <c r="A184" s="115"/>
      <c r="B184" s="201" t="s">
        <v>147</v>
      </c>
      <c r="C184" s="198" t="s">
        <v>37</v>
      </c>
      <c r="D184" s="199" t="s">
        <v>127</v>
      </c>
      <c r="E184" s="199" t="s">
        <v>93</v>
      </c>
      <c r="F184" s="199" t="s">
        <v>368</v>
      </c>
      <c r="G184" s="199" t="s">
        <v>148</v>
      </c>
      <c r="H184" s="281">
        <v>0</v>
      </c>
      <c r="I184" s="2"/>
      <c r="IK184" s="3"/>
      <c r="IL184" s="3"/>
      <c r="IM184" s="3"/>
    </row>
    <row r="185" spans="1:247" s="120" customFormat="1" ht="43.5" customHeight="1" hidden="1">
      <c r="A185" s="115"/>
      <c r="B185" s="201" t="s">
        <v>413</v>
      </c>
      <c r="C185" s="198" t="s">
        <v>37</v>
      </c>
      <c r="D185" s="199" t="s">
        <v>127</v>
      </c>
      <c r="E185" s="199" t="s">
        <v>93</v>
      </c>
      <c r="F185" s="199" t="s">
        <v>369</v>
      </c>
      <c r="G185" s="199"/>
      <c r="H185" s="281">
        <v>0</v>
      </c>
      <c r="I185" s="2"/>
      <c r="IK185" s="3"/>
      <c r="IL185" s="3"/>
      <c r="IM185" s="3"/>
    </row>
    <row r="186" spans="1:247" s="120" customFormat="1" ht="87" customHeight="1" hidden="1">
      <c r="A186" s="115"/>
      <c r="B186" s="201" t="s">
        <v>147</v>
      </c>
      <c r="C186" s="198" t="s">
        <v>37</v>
      </c>
      <c r="D186" s="199" t="s">
        <v>127</v>
      </c>
      <c r="E186" s="199" t="s">
        <v>93</v>
      </c>
      <c r="F186" s="199" t="s">
        <v>369</v>
      </c>
      <c r="G186" s="199" t="s">
        <v>148</v>
      </c>
      <c r="H186" s="281">
        <v>0</v>
      </c>
      <c r="I186" s="2"/>
      <c r="IK186" s="3"/>
      <c r="IL186" s="3"/>
      <c r="IM186" s="3"/>
    </row>
    <row r="187" spans="1:219" s="120" customFormat="1" ht="30" customHeight="1">
      <c r="A187" s="115"/>
      <c r="B187" s="307" t="s">
        <v>534</v>
      </c>
      <c r="C187" s="196" t="s">
        <v>37</v>
      </c>
      <c r="D187" s="197" t="s">
        <v>127</v>
      </c>
      <c r="E187" s="197" t="s">
        <v>93</v>
      </c>
      <c r="F187" s="197" t="s">
        <v>462</v>
      </c>
      <c r="G187" s="197"/>
      <c r="H187" s="277">
        <f>H188</f>
        <v>65.1</v>
      </c>
      <c r="I187" s="2"/>
      <c r="HI187" s="3"/>
      <c r="HJ187" s="3"/>
      <c r="HK187" s="3"/>
    </row>
    <row r="188" spans="1:219" s="120" customFormat="1" ht="38.25" customHeight="1">
      <c r="A188" s="115"/>
      <c r="B188" s="260" t="s">
        <v>169</v>
      </c>
      <c r="C188" s="196" t="s">
        <v>37</v>
      </c>
      <c r="D188" s="197" t="s">
        <v>127</v>
      </c>
      <c r="E188" s="197" t="s">
        <v>93</v>
      </c>
      <c r="F188" s="197" t="s">
        <v>462</v>
      </c>
      <c r="G188" s="197" t="s">
        <v>149</v>
      </c>
      <c r="H188" s="452">
        <f>59.9+3+2.2</f>
        <v>65.1</v>
      </c>
      <c r="I188" s="2">
        <v>2.2</v>
      </c>
      <c r="HI188" s="3"/>
      <c r="HJ188" s="3"/>
      <c r="HK188" s="3"/>
    </row>
    <row r="189" spans="1:247" s="120" customFormat="1" ht="33" customHeight="1">
      <c r="A189" s="115"/>
      <c r="B189" s="255" t="s">
        <v>300</v>
      </c>
      <c r="C189" s="194" t="s">
        <v>37</v>
      </c>
      <c r="D189" s="194" t="s">
        <v>102</v>
      </c>
      <c r="E189" s="196"/>
      <c r="F189" s="196"/>
      <c r="G189" s="196"/>
      <c r="H189" s="279">
        <f aca="true" t="shared" si="3" ref="H189:H194">H190</f>
        <v>200</v>
      </c>
      <c r="I189" s="2"/>
      <c r="IK189" s="101"/>
      <c r="IL189" s="101"/>
      <c r="IM189" s="101"/>
    </row>
    <row r="190" spans="1:247" s="120" customFormat="1" ht="27.75" customHeight="1">
      <c r="A190" s="116"/>
      <c r="B190" s="253" t="s">
        <v>130</v>
      </c>
      <c r="C190" s="196" t="s">
        <v>37</v>
      </c>
      <c r="D190" s="196" t="s">
        <v>102</v>
      </c>
      <c r="E190" s="196" t="s">
        <v>96</v>
      </c>
      <c r="F190" s="196"/>
      <c r="G190" s="196"/>
      <c r="H190" s="281">
        <f t="shared" si="3"/>
        <v>200</v>
      </c>
      <c r="I190" s="2"/>
      <c r="IK190" s="101"/>
      <c r="IL190" s="101"/>
      <c r="IM190" s="101"/>
    </row>
    <row r="191" spans="1:247" s="120" customFormat="1" ht="41.25" customHeight="1">
      <c r="A191" s="116"/>
      <c r="B191" s="253" t="s">
        <v>162</v>
      </c>
      <c r="C191" s="198" t="s">
        <v>37</v>
      </c>
      <c r="D191" s="198" t="s">
        <v>102</v>
      </c>
      <c r="E191" s="198" t="s">
        <v>96</v>
      </c>
      <c r="F191" s="198" t="s">
        <v>163</v>
      </c>
      <c r="G191" s="198"/>
      <c r="H191" s="281">
        <f t="shared" si="3"/>
        <v>200</v>
      </c>
      <c r="I191" s="2"/>
      <c r="IK191" s="101"/>
      <c r="IL191" s="101"/>
      <c r="IM191" s="101"/>
    </row>
    <row r="192" spans="1:247" s="120" customFormat="1" ht="27.75" customHeight="1">
      <c r="A192" s="116"/>
      <c r="B192" s="253" t="s">
        <v>202</v>
      </c>
      <c r="C192" s="198" t="s">
        <v>37</v>
      </c>
      <c r="D192" s="199" t="s">
        <v>301</v>
      </c>
      <c r="E192" s="199" t="s">
        <v>96</v>
      </c>
      <c r="F192" s="199" t="s">
        <v>164</v>
      </c>
      <c r="G192" s="198"/>
      <c r="H192" s="281">
        <f t="shared" si="3"/>
        <v>200</v>
      </c>
      <c r="I192" s="2"/>
      <c r="IK192" s="101"/>
      <c r="IL192" s="101"/>
      <c r="IM192" s="101"/>
    </row>
    <row r="193" spans="1:247" s="120" customFormat="1" ht="39.75" customHeight="1">
      <c r="A193" s="116"/>
      <c r="B193" s="253" t="s">
        <v>165</v>
      </c>
      <c r="C193" s="198" t="s">
        <v>37</v>
      </c>
      <c r="D193" s="199" t="s">
        <v>301</v>
      </c>
      <c r="E193" s="199" t="s">
        <v>96</v>
      </c>
      <c r="F193" s="199" t="s">
        <v>166</v>
      </c>
      <c r="G193" s="198"/>
      <c r="H193" s="281">
        <f t="shared" si="3"/>
        <v>200</v>
      </c>
      <c r="I193" s="2"/>
      <c r="IK193" s="101"/>
      <c r="IL193" s="101"/>
      <c r="IM193" s="101"/>
    </row>
    <row r="194" spans="1:8" ht="36.75" customHeight="1">
      <c r="A194" s="116"/>
      <c r="B194" s="253" t="s">
        <v>167</v>
      </c>
      <c r="C194" s="198" t="s">
        <v>37</v>
      </c>
      <c r="D194" s="199" t="s">
        <v>102</v>
      </c>
      <c r="E194" s="199" t="s">
        <v>96</v>
      </c>
      <c r="F194" s="199" t="s">
        <v>168</v>
      </c>
      <c r="G194" s="198"/>
      <c r="H194" s="281">
        <f t="shared" si="3"/>
        <v>200</v>
      </c>
    </row>
    <row r="195" spans="1:8" ht="42" customHeight="1">
      <c r="A195" s="116"/>
      <c r="B195" s="201" t="s">
        <v>169</v>
      </c>
      <c r="C195" s="198" t="s">
        <v>37</v>
      </c>
      <c r="D195" s="199" t="s">
        <v>102</v>
      </c>
      <c r="E195" s="199" t="s">
        <v>96</v>
      </c>
      <c r="F195" s="199" t="s">
        <v>168</v>
      </c>
      <c r="G195" s="199" t="s">
        <v>149</v>
      </c>
      <c r="H195" s="281">
        <v>200</v>
      </c>
    </row>
    <row r="196" spans="1:8" ht="26.25" customHeight="1">
      <c r="A196" s="116"/>
      <c r="B196" s="339" t="s">
        <v>286</v>
      </c>
      <c r="C196" s="196"/>
      <c r="D196" s="197"/>
      <c r="E196" s="197"/>
      <c r="F196" s="197"/>
      <c r="G196" s="197"/>
      <c r="H196" s="279">
        <f>H20+H12</f>
        <v>21921.9</v>
      </c>
    </row>
    <row r="197" spans="1:8" ht="18">
      <c r="A197" s="121"/>
      <c r="B197" s="122"/>
      <c r="C197" s="122"/>
      <c r="D197" s="105"/>
      <c r="E197" s="105"/>
      <c r="F197" s="105"/>
      <c r="G197" s="105"/>
      <c r="H197" s="123"/>
    </row>
    <row r="198" spans="1:8" ht="21">
      <c r="A198" s="124" t="s">
        <v>58</v>
      </c>
      <c r="B198" s="125"/>
      <c r="C198" s="125"/>
      <c r="D198" s="126"/>
      <c r="E198" s="126"/>
      <c r="F198" s="126"/>
      <c r="G198" s="126"/>
      <c r="H198" s="127"/>
    </row>
    <row r="199" spans="1:247" s="3" customFormat="1" ht="21">
      <c r="A199" s="128" t="s">
        <v>59</v>
      </c>
      <c r="B199" s="129"/>
      <c r="C199" s="130"/>
      <c r="D199" s="131"/>
      <c r="E199" s="131"/>
      <c r="F199" s="497" t="s">
        <v>439</v>
      </c>
      <c r="G199" s="497"/>
      <c r="H199" s="497"/>
      <c r="I199" s="2"/>
      <c r="IK199" s="101"/>
      <c r="IL199" s="101"/>
      <c r="IM199" s="101"/>
    </row>
    <row r="200" spans="1:247" s="3" customFormat="1" ht="18">
      <c r="A200" s="97"/>
      <c r="B200" s="132"/>
      <c r="C200" s="97"/>
      <c r="D200" s="93"/>
      <c r="E200" s="93"/>
      <c r="F200" s="93"/>
      <c r="G200" s="93"/>
      <c r="H200" s="93"/>
      <c r="I200" s="2"/>
      <c r="IK200" s="101"/>
      <c r="IL200" s="101"/>
      <c r="IM200" s="101"/>
    </row>
    <row r="201" spans="2:8" ht="18">
      <c r="B201" s="133"/>
      <c r="C201" s="133"/>
      <c r="H201" s="134"/>
    </row>
    <row r="211" spans="1:8" ht="18">
      <c r="A211" s="101"/>
      <c r="B211" s="101"/>
      <c r="C211" s="101"/>
      <c r="D211" s="101"/>
      <c r="E211" s="98"/>
      <c r="F211" s="101"/>
      <c r="G211" s="101"/>
      <c r="H211" s="101"/>
    </row>
  </sheetData>
  <sheetProtection selectLockedCells="1" selectUnlockedCells="1"/>
  <mergeCells count="9">
    <mergeCell ref="F3:H3"/>
    <mergeCell ref="B2:H2"/>
    <mergeCell ref="B1:H1"/>
    <mergeCell ref="F199:H199"/>
    <mergeCell ref="E4:H4"/>
    <mergeCell ref="E5:H5"/>
    <mergeCell ref="B6:H6"/>
    <mergeCell ref="F7:H7"/>
    <mergeCell ref="A8:H8"/>
  </mergeCells>
  <printOptions horizontalCentered="1"/>
  <pageMargins left="0.31496062992125984" right="0.35433070866141736" top="0.3937007874015748" bottom="0.1968503937007874" header="0.5118110236220472" footer="0.5118110236220472"/>
  <pageSetup fitToHeight="4" horizontalDpi="300" verticalDpi="300" orientation="portrait" paperSize="9" scale="50" r:id="rId1"/>
  <rowBreaks count="3" manualBreakCount="3">
    <brk id="49" max="7" man="1"/>
    <brk id="103" max="7" man="1"/>
    <brk id="158" max="7" man="1"/>
  </rowBreaks>
  <colBreaks count="1" manualBreakCount="1">
    <brk id="8" max="1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view="pageBreakPreview" zoomScale="70" zoomScaleNormal="73" zoomScaleSheetLayoutView="70" zoomScalePageLayoutView="0" workbookViewId="0" topLeftCell="A1">
      <selection activeCell="B7" sqref="B7:C7"/>
    </sheetView>
  </sheetViews>
  <sheetFormatPr defaultColWidth="9.125" defaultRowHeight="12.75"/>
  <cols>
    <col min="1" max="1" width="33.875" style="135" customWidth="1"/>
    <col min="2" max="2" width="71.00390625" style="135" customWidth="1"/>
    <col min="3" max="3" width="24.50390625" style="135" customWidth="1"/>
    <col min="4" max="4" width="9.125" style="135" customWidth="1"/>
    <col min="5" max="5" width="17.625" style="136" customWidth="1"/>
    <col min="6" max="6" width="19.875" style="136" customWidth="1"/>
    <col min="7" max="7" width="10.875" style="136" customWidth="1"/>
    <col min="8" max="16384" width="9.125" style="136" customWidth="1"/>
  </cols>
  <sheetData>
    <row r="1" spans="2:3" ht="17.25" customHeight="1">
      <c r="B1" s="502" t="s">
        <v>382</v>
      </c>
      <c r="C1" s="502"/>
    </row>
    <row r="2" spans="2:3" ht="17.25" customHeight="1">
      <c r="B2" s="502" t="s">
        <v>411</v>
      </c>
      <c r="C2" s="502"/>
    </row>
    <row r="3" spans="1:8" ht="17.25" customHeight="1">
      <c r="A3" s="138"/>
      <c r="B3" s="476" t="s">
        <v>549</v>
      </c>
      <c r="C3" s="476"/>
      <c r="D3" s="7"/>
      <c r="E3" s="7"/>
      <c r="F3" s="7"/>
      <c r="G3" s="7"/>
      <c r="H3" s="7"/>
    </row>
    <row r="4" spans="1:8" ht="18.75" customHeight="1">
      <c r="A4" s="137"/>
      <c r="B4" s="498" t="s">
        <v>372</v>
      </c>
      <c r="C4" s="498"/>
      <c r="D4" s="98"/>
      <c r="E4" s="498"/>
      <c r="F4" s="498"/>
      <c r="G4" s="498"/>
      <c r="H4" s="498"/>
    </row>
    <row r="5" spans="2:8" ht="21.75" customHeight="1">
      <c r="B5" s="498" t="s">
        <v>411</v>
      </c>
      <c r="C5" s="498"/>
      <c r="D5" s="98"/>
      <c r="E5" s="498" t="s">
        <v>302</v>
      </c>
      <c r="F5" s="498"/>
      <c r="G5" s="498"/>
      <c r="H5" s="498"/>
    </row>
    <row r="6" spans="1:8" ht="17.25" customHeight="1">
      <c r="A6" s="138"/>
      <c r="B6" s="476" t="s">
        <v>550</v>
      </c>
      <c r="C6" s="476"/>
      <c r="D6" s="7"/>
      <c r="E6" s="7"/>
      <c r="F6" s="7"/>
      <c r="G6" s="7"/>
      <c r="H6" s="7"/>
    </row>
    <row r="7" spans="1:4" ht="18" customHeight="1">
      <c r="A7" s="138"/>
      <c r="B7" s="503"/>
      <c r="C7" s="503"/>
      <c r="D7" s="139"/>
    </row>
    <row r="8" spans="1:5" ht="63" customHeight="1">
      <c r="A8" s="477" t="s">
        <v>449</v>
      </c>
      <c r="B8" s="477"/>
      <c r="C8" s="477"/>
      <c r="E8" s="140"/>
    </row>
    <row r="9" spans="5:6" ht="18">
      <c r="E9" s="141"/>
      <c r="F9" s="142"/>
    </row>
    <row r="10" ht="18">
      <c r="C10" s="143" t="s">
        <v>303</v>
      </c>
    </row>
    <row r="11" spans="1:6" ht="57" customHeight="1">
      <c r="A11" s="65" t="s">
        <v>61</v>
      </c>
      <c r="B11" s="144" t="s">
        <v>410</v>
      </c>
      <c r="C11" s="144" t="s">
        <v>63</v>
      </c>
      <c r="E11" s="145"/>
      <c r="F11" s="145"/>
    </row>
    <row r="12" spans="1:6" ht="18" customHeight="1">
      <c r="A12" s="146">
        <v>1</v>
      </c>
      <c r="B12" s="147">
        <v>2</v>
      </c>
      <c r="C12" s="148">
        <v>3</v>
      </c>
      <c r="E12" s="145"/>
      <c r="F12" s="145"/>
    </row>
    <row r="13" spans="1:6" s="135" customFormat="1" ht="42.75" customHeight="1">
      <c r="A13" s="149" t="s">
        <v>304</v>
      </c>
      <c r="B13" s="205" t="s">
        <v>305</v>
      </c>
      <c r="C13" s="435">
        <f>C14</f>
        <v>4021.7000000000007</v>
      </c>
      <c r="E13" s="150"/>
      <c r="F13" s="151"/>
    </row>
    <row r="14" spans="1:7" s="153" customFormat="1" ht="40.5" customHeight="1">
      <c r="A14" s="152" t="s">
        <v>306</v>
      </c>
      <c r="B14" s="205" t="s">
        <v>307</v>
      </c>
      <c r="C14" s="436">
        <f>C19-C15</f>
        <v>4021.7000000000007</v>
      </c>
      <c r="F14" s="154"/>
      <c r="G14" s="155"/>
    </row>
    <row r="15" spans="1:3" s="140" customFormat="1" ht="41.25" customHeight="1">
      <c r="A15" s="156" t="s">
        <v>308</v>
      </c>
      <c r="B15" s="206" t="s">
        <v>309</v>
      </c>
      <c r="C15" s="263">
        <f>C16</f>
        <v>17900.2</v>
      </c>
    </row>
    <row r="16" spans="1:3" s="140" customFormat="1" ht="42.75" customHeight="1">
      <c r="A16" s="157" t="s">
        <v>310</v>
      </c>
      <c r="B16" s="207" t="s">
        <v>311</v>
      </c>
      <c r="C16" s="264">
        <f>C17</f>
        <v>17900.2</v>
      </c>
    </row>
    <row r="17" spans="1:3" s="140" customFormat="1" ht="46.5" customHeight="1">
      <c r="A17" s="157" t="s">
        <v>312</v>
      </c>
      <c r="B17" s="207" t="s">
        <v>313</v>
      </c>
      <c r="C17" s="264">
        <f>C18</f>
        <v>17900.2</v>
      </c>
    </row>
    <row r="18" spans="1:3" s="140" customFormat="1" ht="54" customHeight="1">
      <c r="A18" s="157" t="s">
        <v>314</v>
      </c>
      <c r="B18" s="208" t="s">
        <v>55</v>
      </c>
      <c r="C18" s="264">
        <v>17900.2</v>
      </c>
    </row>
    <row r="19" spans="1:3" s="140" customFormat="1" ht="41.25" customHeight="1">
      <c r="A19" s="156" t="s">
        <v>315</v>
      </c>
      <c r="B19" s="206" t="s">
        <v>316</v>
      </c>
      <c r="C19" s="263">
        <f>C20</f>
        <v>21921.9</v>
      </c>
    </row>
    <row r="20" spans="1:3" s="140" customFormat="1" ht="36.75" customHeight="1">
      <c r="A20" s="157" t="s">
        <v>317</v>
      </c>
      <c r="B20" s="207" t="s">
        <v>318</v>
      </c>
      <c r="C20" s="264">
        <f>C21</f>
        <v>21921.9</v>
      </c>
    </row>
    <row r="21" spans="1:3" s="140" customFormat="1" ht="51" customHeight="1">
      <c r="A21" s="157" t="s">
        <v>319</v>
      </c>
      <c r="B21" s="207" t="s">
        <v>320</v>
      </c>
      <c r="C21" s="264">
        <f>C22</f>
        <v>21921.9</v>
      </c>
    </row>
    <row r="22" spans="1:3" s="140" customFormat="1" ht="50.25" customHeight="1">
      <c r="A22" s="157" t="s">
        <v>321</v>
      </c>
      <c r="B22" s="209" t="s">
        <v>56</v>
      </c>
      <c r="C22" s="264">
        <v>21921.9</v>
      </c>
    </row>
    <row r="23" spans="1:3" s="3" customFormat="1" ht="104.25" customHeight="1">
      <c r="A23" s="12" t="s">
        <v>58</v>
      </c>
      <c r="B23" s="13"/>
      <c r="C23" s="14"/>
    </row>
    <row r="24" spans="1:3" s="3" customFormat="1" ht="18" customHeight="1">
      <c r="A24" s="1" t="s">
        <v>59</v>
      </c>
      <c r="B24" s="2"/>
      <c r="C24" s="15" t="s">
        <v>439</v>
      </c>
    </row>
  </sheetData>
  <sheetProtection selectLockedCells="1" selectUnlockedCells="1"/>
  <mergeCells count="10">
    <mergeCell ref="B6:C6"/>
    <mergeCell ref="A8:C8"/>
    <mergeCell ref="B7:C7"/>
    <mergeCell ref="B3:C3"/>
    <mergeCell ref="B2:C2"/>
    <mergeCell ref="B1:C1"/>
    <mergeCell ref="B4:C4"/>
    <mergeCell ref="E4:H4"/>
    <mergeCell ref="B5:C5"/>
    <mergeCell ref="E5:H5"/>
  </mergeCells>
  <printOptions horizontalCentered="1"/>
  <pageMargins left="0.7875" right="0" top="0.39375" bottom="0.39375" header="0.5118055555555555" footer="0.511805555555555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zoomScale="73" zoomScaleNormal="73" zoomScaleSheetLayoutView="75" zoomScalePageLayoutView="0" workbookViewId="0" topLeftCell="A1">
      <selection activeCell="A1" sqref="A1:IV4"/>
    </sheetView>
  </sheetViews>
  <sheetFormatPr defaultColWidth="9.125" defaultRowHeight="12.75"/>
  <cols>
    <col min="1" max="1" width="84.50390625" style="13" customWidth="1"/>
    <col min="2" max="2" width="35.00390625" style="16" customWidth="1"/>
    <col min="3" max="3" width="0.6171875" style="16" hidden="1" customWidth="1"/>
    <col min="4" max="4" width="9.125" style="268" customWidth="1"/>
    <col min="5" max="16384" width="9.125" style="16" customWidth="1"/>
  </cols>
  <sheetData>
    <row r="1" spans="1:2" ht="21" customHeight="1">
      <c r="A1" s="498" t="s">
        <v>536</v>
      </c>
      <c r="B1" s="498"/>
    </row>
    <row r="2" spans="1:2" ht="23.25" customHeight="1">
      <c r="A2" s="498" t="s">
        <v>1</v>
      </c>
      <c r="B2" s="498"/>
    </row>
    <row r="3" spans="1:2" ht="18">
      <c r="A3" s="474" t="s">
        <v>529</v>
      </c>
      <c r="B3" s="474"/>
    </row>
    <row r="4" spans="1:3" ht="18" customHeight="1">
      <c r="A4" s="500"/>
      <c r="B4" s="500"/>
      <c r="C4" s="500"/>
    </row>
    <row r="5" spans="1:2" ht="69.75" customHeight="1">
      <c r="A5" s="504" t="s">
        <v>432</v>
      </c>
      <c r="B5" s="504"/>
    </row>
    <row r="7" ht="18">
      <c r="B7" s="18" t="s">
        <v>60</v>
      </c>
    </row>
    <row r="8" spans="1:2" ht="12.75" customHeight="1">
      <c r="A8" s="505" t="s">
        <v>322</v>
      </c>
      <c r="B8" s="506" t="s">
        <v>63</v>
      </c>
    </row>
    <row r="9" spans="1:2" ht="18">
      <c r="A9" s="505"/>
      <c r="B9" s="506"/>
    </row>
    <row r="10" spans="1:2" ht="18">
      <c r="A10" s="23">
        <v>1</v>
      </c>
      <c r="B10" s="23">
        <v>2</v>
      </c>
    </row>
    <row r="11" spans="1:2" ht="45.75" customHeight="1">
      <c r="A11" s="32" t="s">
        <v>517</v>
      </c>
      <c r="B11" s="158">
        <f>B13+B14+B15</f>
        <v>82.9</v>
      </c>
    </row>
    <row r="12" spans="1:2" ht="27" customHeight="1">
      <c r="A12" s="37" t="s">
        <v>91</v>
      </c>
      <c r="B12" s="286"/>
    </row>
    <row r="13" spans="1:4" s="39" customFormat="1" ht="42.75" customHeight="1">
      <c r="A13" s="37" t="s">
        <v>276</v>
      </c>
      <c r="B13" s="159">
        <v>17.9</v>
      </c>
      <c r="D13" s="269" t="s">
        <v>476</v>
      </c>
    </row>
    <row r="14" spans="1:4" ht="40.5" customHeight="1">
      <c r="A14" s="210" t="s">
        <v>518</v>
      </c>
      <c r="B14" s="211">
        <v>55</v>
      </c>
      <c r="D14" s="268" t="s">
        <v>477</v>
      </c>
    </row>
    <row r="15" spans="1:4" ht="38.25" customHeight="1">
      <c r="A15" s="183" t="s">
        <v>381</v>
      </c>
      <c r="B15" s="211">
        <v>10</v>
      </c>
      <c r="D15" s="268" t="s">
        <v>478</v>
      </c>
    </row>
    <row r="16" ht="84.75" customHeight="1"/>
    <row r="17" spans="1:4" s="3" customFormat="1" ht="18">
      <c r="A17" s="44" t="s">
        <v>58</v>
      </c>
      <c r="D17" s="5"/>
    </row>
    <row r="18" spans="1:4" s="3" customFormat="1" ht="18">
      <c r="A18" s="3" t="s">
        <v>59</v>
      </c>
      <c r="B18" s="15" t="s">
        <v>439</v>
      </c>
      <c r="D18" s="5"/>
    </row>
    <row r="20" spans="2:8" ht="18">
      <c r="B20" s="44"/>
      <c r="C20" s="44"/>
      <c r="D20" s="5"/>
      <c r="E20" s="3"/>
      <c r="F20" s="3"/>
      <c r="G20" s="46"/>
      <c r="H20" s="3"/>
    </row>
    <row r="21" spans="1:7" ht="18">
      <c r="A21" s="4"/>
      <c r="B21" s="44"/>
      <c r="C21" s="44"/>
      <c r="D21" s="5"/>
      <c r="E21" s="3"/>
      <c r="F21" s="3"/>
      <c r="G21" s="3"/>
    </row>
    <row r="22" ht="18">
      <c r="A22" s="4"/>
    </row>
  </sheetData>
  <sheetProtection selectLockedCells="1" selectUnlockedCells="1"/>
  <mergeCells count="7">
    <mergeCell ref="A3:B3"/>
    <mergeCell ref="A4:C4"/>
    <mergeCell ref="A5:B5"/>
    <mergeCell ref="A8:A9"/>
    <mergeCell ref="B8:B9"/>
    <mergeCell ref="A1:B1"/>
    <mergeCell ref="A2:B2"/>
  </mergeCells>
  <printOptions horizontalCentered="1"/>
  <pageMargins left="0.65" right="0.39375" top="0.39375" bottom="0.39375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zoomScale="73" zoomScaleNormal="73" zoomScaleSheetLayoutView="75" zoomScalePageLayoutView="0" workbookViewId="0" topLeftCell="A1">
      <selection activeCell="B6" sqref="B6:K6"/>
    </sheetView>
  </sheetViews>
  <sheetFormatPr defaultColWidth="9.125" defaultRowHeight="12.75"/>
  <cols>
    <col min="1" max="1" width="2.625" style="160" customWidth="1"/>
    <col min="2" max="2" width="6.375" style="160" customWidth="1"/>
    <col min="3" max="8" width="9.125" style="160" customWidth="1"/>
    <col min="9" max="9" width="17.625" style="160" customWidth="1"/>
    <col min="10" max="10" width="0" style="160" hidden="1" customWidth="1"/>
    <col min="11" max="11" width="29.50390625" style="160" customWidth="1"/>
    <col min="12" max="12" width="19.625" style="160" customWidth="1"/>
    <col min="13" max="16384" width="9.125" style="160" customWidth="1"/>
  </cols>
  <sheetData>
    <row r="1" ht="18">
      <c r="K1" s="161"/>
    </row>
    <row r="2" spans="5:12" ht="18">
      <c r="E2" s="507" t="s">
        <v>323</v>
      </c>
      <c r="F2" s="507"/>
      <c r="G2" s="507"/>
      <c r="H2" s="507"/>
      <c r="I2" s="507"/>
      <c r="J2" s="507"/>
      <c r="K2" s="507"/>
      <c r="L2" s="18"/>
    </row>
    <row r="3" spans="5:11" ht="18">
      <c r="E3" s="163"/>
      <c r="F3" s="163"/>
      <c r="G3" s="163"/>
      <c r="H3" s="476" t="s">
        <v>1</v>
      </c>
      <c r="I3" s="476"/>
      <c r="J3" s="476"/>
      <c r="K3" s="476"/>
    </row>
    <row r="4" spans="5:13" ht="18">
      <c r="E4" s="507" t="s">
        <v>529</v>
      </c>
      <c r="F4" s="507"/>
      <c r="G4" s="507"/>
      <c r="H4" s="507"/>
      <c r="I4" s="507"/>
      <c r="J4" s="507"/>
      <c r="K4" s="507"/>
      <c r="L4" s="498"/>
      <c r="M4" s="498"/>
    </row>
    <row r="5" spans="2:13" ht="18">
      <c r="B5" s="161"/>
      <c r="C5" s="161"/>
      <c r="D5" s="161"/>
      <c r="E5" s="161"/>
      <c r="F5" s="161"/>
      <c r="G5" s="161"/>
      <c r="H5" s="161"/>
      <c r="I5" s="161"/>
      <c r="J5" s="161"/>
      <c r="K5" s="164"/>
      <c r="L5" s="498"/>
      <c r="M5" s="498"/>
    </row>
    <row r="6" spans="2:13" ht="39.75" customHeight="1">
      <c r="B6" s="508" t="s">
        <v>537</v>
      </c>
      <c r="C6" s="508"/>
      <c r="D6" s="508"/>
      <c r="E6" s="508"/>
      <c r="F6" s="508"/>
      <c r="G6" s="508"/>
      <c r="H6" s="508"/>
      <c r="I6" s="508"/>
      <c r="J6" s="508"/>
      <c r="K6" s="508"/>
      <c r="L6" s="474"/>
      <c r="M6" s="474"/>
    </row>
    <row r="8" spans="2:12" ht="18" customHeight="1">
      <c r="B8" s="509"/>
      <c r="C8" s="509"/>
      <c r="D8" s="509"/>
      <c r="E8" s="509"/>
      <c r="F8" s="509"/>
      <c r="G8" s="509"/>
      <c r="K8" s="162" t="s">
        <v>324</v>
      </c>
      <c r="L8" s="165"/>
    </row>
    <row r="9" spans="2:12" ht="28.5" customHeight="1">
      <c r="B9" s="510" t="s">
        <v>86</v>
      </c>
      <c r="C9" s="511" t="s">
        <v>325</v>
      </c>
      <c r="D9" s="511"/>
      <c r="E9" s="511"/>
      <c r="F9" s="511"/>
      <c r="G9" s="511"/>
      <c r="H9" s="511"/>
      <c r="I9" s="511"/>
      <c r="J9" s="511"/>
      <c r="K9" s="510" t="s">
        <v>326</v>
      </c>
      <c r="L9" s="167"/>
    </row>
    <row r="10" spans="2:11" ht="18" customHeight="1">
      <c r="B10" s="510"/>
      <c r="C10" s="511"/>
      <c r="D10" s="511"/>
      <c r="E10" s="511"/>
      <c r="F10" s="511"/>
      <c r="G10" s="511"/>
      <c r="H10" s="511"/>
      <c r="I10" s="511"/>
      <c r="J10" s="511"/>
      <c r="K10" s="510"/>
    </row>
    <row r="11" spans="2:11" ht="18" customHeight="1">
      <c r="B11" s="168">
        <v>1</v>
      </c>
      <c r="C11" s="512">
        <v>2</v>
      </c>
      <c r="D11" s="512"/>
      <c r="E11" s="512"/>
      <c r="F11" s="512"/>
      <c r="G11" s="512"/>
      <c r="H11" s="512"/>
      <c r="I11" s="512"/>
      <c r="J11" s="169"/>
      <c r="K11" s="170">
        <v>3</v>
      </c>
    </row>
    <row r="12" spans="2:11" ht="42" customHeight="1">
      <c r="B12" s="171" t="s">
        <v>327</v>
      </c>
      <c r="C12" s="513" t="s">
        <v>328</v>
      </c>
      <c r="D12" s="513"/>
      <c r="E12" s="513"/>
      <c r="F12" s="513"/>
      <c r="G12" s="513"/>
      <c r="H12" s="513"/>
      <c r="I12" s="513"/>
      <c r="J12" s="172"/>
      <c r="K12" s="282">
        <v>0</v>
      </c>
    </row>
    <row r="13" spans="2:11" ht="16.5" customHeight="1">
      <c r="B13" s="170"/>
      <c r="C13" s="173" t="s">
        <v>91</v>
      </c>
      <c r="D13" s="174"/>
      <c r="E13" s="174"/>
      <c r="F13" s="174"/>
      <c r="G13" s="174"/>
      <c r="H13" s="174"/>
      <c r="I13" s="175"/>
      <c r="J13" s="174"/>
      <c r="K13" s="283"/>
    </row>
    <row r="14" spans="2:11" ht="16.5" customHeight="1">
      <c r="B14" s="170"/>
      <c r="C14" s="173" t="s">
        <v>329</v>
      </c>
      <c r="D14" s="174"/>
      <c r="E14" s="174"/>
      <c r="F14" s="174"/>
      <c r="G14" s="174"/>
      <c r="H14" s="174"/>
      <c r="I14" s="175"/>
      <c r="J14" s="174"/>
      <c r="K14" s="283">
        <v>0</v>
      </c>
    </row>
    <row r="15" spans="2:11" ht="16.5" customHeight="1">
      <c r="B15" s="170"/>
      <c r="C15" s="173" t="s">
        <v>330</v>
      </c>
      <c r="D15" s="174"/>
      <c r="E15" s="174"/>
      <c r="F15" s="174"/>
      <c r="G15" s="174"/>
      <c r="H15" s="174"/>
      <c r="I15" s="175"/>
      <c r="J15" s="174"/>
      <c r="K15" s="284">
        <v>0</v>
      </c>
    </row>
    <row r="16" spans="2:11" ht="63" customHeight="1">
      <c r="B16" s="171" t="s">
        <v>331</v>
      </c>
      <c r="C16" s="513" t="s">
        <v>332</v>
      </c>
      <c r="D16" s="513"/>
      <c r="E16" s="513"/>
      <c r="F16" s="513"/>
      <c r="G16" s="513"/>
      <c r="H16" s="513"/>
      <c r="I16" s="513"/>
      <c r="J16" s="172"/>
      <c r="K16" s="282">
        <f>K18-K19</f>
        <v>0</v>
      </c>
    </row>
    <row r="17" spans="2:11" ht="16.5" customHeight="1">
      <c r="B17" s="170"/>
      <c r="C17" s="173" t="s">
        <v>91</v>
      </c>
      <c r="D17" s="174"/>
      <c r="E17" s="174"/>
      <c r="F17" s="174"/>
      <c r="G17" s="174"/>
      <c r="H17" s="174"/>
      <c r="I17" s="175"/>
      <c r="J17" s="174"/>
      <c r="K17" s="283"/>
    </row>
    <row r="18" spans="2:11" ht="19.5" customHeight="1">
      <c r="B18" s="170"/>
      <c r="C18" s="514" t="s">
        <v>329</v>
      </c>
      <c r="D18" s="514"/>
      <c r="E18" s="514"/>
      <c r="F18" s="514"/>
      <c r="G18" s="514"/>
      <c r="H18" s="514"/>
      <c r="I18" s="514"/>
      <c r="J18" s="174"/>
      <c r="K18" s="283">
        <v>0</v>
      </c>
    </row>
    <row r="19" spans="2:11" ht="17.25" customHeight="1">
      <c r="B19" s="170"/>
      <c r="C19" s="515" t="s">
        <v>333</v>
      </c>
      <c r="D19" s="515"/>
      <c r="E19" s="515"/>
      <c r="F19" s="515"/>
      <c r="G19" s="515"/>
      <c r="H19" s="515"/>
      <c r="I19" s="515"/>
      <c r="J19" s="174"/>
      <c r="K19" s="285">
        <v>0</v>
      </c>
    </row>
    <row r="20" spans="2:11" ht="45" customHeight="1">
      <c r="B20" s="171" t="s">
        <v>334</v>
      </c>
      <c r="C20" s="513" t="s">
        <v>335</v>
      </c>
      <c r="D20" s="513"/>
      <c r="E20" s="513"/>
      <c r="F20" s="513"/>
      <c r="G20" s="513"/>
      <c r="H20" s="513"/>
      <c r="I20" s="513"/>
      <c r="J20" s="174"/>
      <c r="K20" s="282">
        <v>0</v>
      </c>
    </row>
    <row r="21" spans="2:11" ht="16.5" customHeight="1">
      <c r="B21" s="176"/>
      <c r="C21" s="516" t="s">
        <v>91</v>
      </c>
      <c r="D21" s="516"/>
      <c r="E21" s="516"/>
      <c r="F21" s="174"/>
      <c r="G21" s="174"/>
      <c r="H21" s="174"/>
      <c r="I21" s="175"/>
      <c r="J21" s="174"/>
      <c r="K21" s="283"/>
    </row>
    <row r="22" spans="2:11" ht="16.5" customHeight="1">
      <c r="B22" s="176"/>
      <c r="C22" s="173" t="s">
        <v>329</v>
      </c>
      <c r="D22" s="174"/>
      <c r="E22" s="174"/>
      <c r="F22" s="174"/>
      <c r="G22" s="174"/>
      <c r="H22" s="174"/>
      <c r="I22" s="175"/>
      <c r="J22" s="174"/>
      <c r="K22" s="283">
        <v>0</v>
      </c>
    </row>
    <row r="23" spans="2:11" ht="18" customHeight="1">
      <c r="B23" s="177"/>
      <c r="C23" s="515" t="s">
        <v>330</v>
      </c>
      <c r="D23" s="515"/>
      <c r="E23" s="515"/>
      <c r="F23" s="515"/>
      <c r="G23" s="515"/>
      <c r="H23" s="515"/>
      <c r="I23" s="515"/>
      <c r="J23" s="178"/>
      <c r="K23" s="285">
        <v>0</v>
      </c>
    </row>
    <row r="25" ht="54" customHeight="1"/>
    <row r="26" spans="1:3" s="3" customFormat="1" ht="18">
      <c r="A26" s="12" t="s">
        <v>58</v>
      </c>
      <c r="B26" s="13"/>
      <c r="C26" s="14"/>
    </row>
    <row r="27" spans="1:11" s="3" customFormat="1" ht="18">
      <c r="A27" s="1" t="s">
        <v>59</v>
      </c>
      <c r="B27" s="2"/>
      <c r="C27" s="15"/>
      <c r="K27" s="5" t="s">
        <v>439</v>
      </c>
    </row>
  </sheetData>
  <sheetProtection selectLockedCells="1" selectUnlockedCells="1"/>
  <mergeCells count="19">
    <mergeCell ref="C16:I16"/>
    <mergeCell ref="C18:I18"/>
    <mergeCell ref="C19:I19"/>
    <mergeCell ref="C20:I20"/>
    <mergeCell ref="C21:E21"/>
    <mergeCell ref="C23:I23"/>
    <mergeCell ref="B8:G8"/>
    <mergeCell ref="B9:B10"/>
    <mergeCell ref="C9:J10"/>
    <mergeCell ref="K9:K10"/>
    <mergeCell ref="C11:I11"/>
    <mergeCell ref="C12:I12"/>
    <mergeCell ref="E2:K2"/>
    <mergeCell ref="H3:K3"/>
    <mergeCell ref="E4:K4"/>
    <mergeCell ref="L4:M4"/>
    <mergeCell ref="L5:M5"/>
    <mergeCell ref="B6:K6"/>
    <mergeCell ref="L6:M6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2020-02-20T11:46:25Z</cp:lastPrinted>
  <dcterms:created xsi:type="dcterms:W3CDTF">2002-09-30T07:49:23Z</dcterms:created>
  <dcterms:modified xsi:type="dcterms:W3CDTF">2020-05-08T14:04:30Z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